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5400" windowWidth="12120" windowHeight="7800"/>
  </bookViews>
  <sheets>
    <sheet name="Full Report" sheetId="6" r:id="rId1"/>
  </sheets>
  <definedNames>
    <definedName name="_xlnm.Print_Area" localSheetId="0">'Full Report'!$A$1:$CA$82</definedName>
  </definedNames>
  <calcPr calcId="144525"/>
</workbook>
</file>

<file path=xl/calcChain.xml><?xml version="1.0" encoding="utf-8"?>
<calcChain xmlns="http://schemas.openxmlformats.org/spreadsheetml/2006/main">
  <c r="AT71" i="6" l="1"/>
  <c r="AY14" i="6" l="1"/>
  <c r="AY15" i="6" s="1"/>
  <c r="AY11" i="6"/>
  <c r="E83" i="6" l="1"/>
  <c r="D71" i="6"/>
  <c r="E71" i="6"/>
  <c r="AZ64" i="6" l="1"/>
  <c r="BC64" i="6" s="1"/>
  <c r="AS71" i="6"/>
  <c r="AZ65" i="6"/>
  <c r="BA65" i="6" s="1"/>
  <c r="BC65" i="6" l="1"/>
  <c r="F69" i="6"/>
  <c r="W69" i="6"/>
  <c r="Y69" i="6"/>
  <c r="Z69" i="6"/>
  <c r="AJ69" i="6" s="1"/>
  <c r="AA69" i="6"/>
  <c r="AB69" i="6"/>
  <c r="AC69" i="6"/>
  <c r="AD69" i="6"/>
  <c r="AE69" i="6"/>
  <c r="AF69" i="6"/>
  <c r="AG69" i="6"/>
  <c r="AH69" i="6"/>
  <c r="AI69" i="6"/>
  <c r="BA64" i="6" l="1"/>
  <c r="AY66" i="6"/>
  <c r="AW65" i="6" l="1"/>
  <c r="AW64" i="6"/>
  <c r="AW66" i="6" l="1"/>
  <c r="AZ66" i="6"/>
  <c r="BC66" i="6" s="1"/>
  <c r="BA66" i="6" l="1"/>
  <c r="AL71" i="6"/>
  <c r="AM71" i="6"/>
  <c r="AN71" i="6"/>
  <c r="AO71" i="6"/>
  <c r="AP71" i="6"/>
  <c r="AQ71" i="6"/>
  <c r="AR71" i="6"/>
  <c r="W8" i="6" l="1"/>
  <c r="W9" i="6"/>
  <c r="W10" i="6"/>
  <c r="W11" i="6"/>
  <c r="W12" i="6"/>
  <c r="W13" i="6"/>
  <c r="W14" i="6"/>
  <c r="W15" i="6"/>
  <c r="W16" i="6"/>
  <c r="W17" i="6"/>
  <c r="W18" i="6"/>
  <c r="W19" i="6"/>
  <c r="W20" i="6"/>
  <c r="W21" i="6"/>
  <c r="W22" i="6"/>
  <c r="W23" i="6"/>
  <c r="W24" i="6"/>
  <c r="W25" i="6"/>
  <c r="W26" i="6"/>
  <c r="W27" i="6"/>
  <c r="W28" i="6"/>
  <c r="W29" i="6"/>
  <c r="W30" i="6"/>
  <c r="W31" i="6"/>
  <c r="W32" i="6"/>
  <c r="W33" i="6"/>
  <c r="W34" i="6"/>
  <c r="W35" i="6"/>
  <c r="W36" i="6"/>
  <c r="W37" i="6"/>
  <c r="W38" i="6"/>
  <c r="W39" i="6"/>
  <c r="W40" i="6"/>
  <c r="W41" i="6"/>
  <c r="W42" i="6"/>
  <c r="W43" i="6"/>
  <c r="W44" i="6"/>
  <c r="W45" i="6"/>
  <c r="W46" i="6"/>
  <c r="W47" i="6"/>
  <c r="W48" i="6"/>
  <c r="W49" i="6"/>
  <c r="W50" i="6"/>
  <c r="W51" i="6"/>
  <c r="W52" i="6"/>
  <c r="W53" i="6"/>
  <c r="W54" i="6"/>
  <c r="W55" i="6"/>
  <c r="W56" i="6"/>
  <c r="W57" i="6"/>
  <c r="W58" i="6"/>
  <c r="W59" i="6"/>
  <c r="W60" i="6"/>
  <c r="W61" i="6"/>
  <c r="W62" i="6"/>
  <c r="W63" i="6"/>
  <c r="W64" i="6"/>
  <c r="W65" i="6"/>
  <c r="W66" i="6"/>
  <c r="W67" i="6"/>
  <c r="W68" i="6"/>
  <c r="W70" i="6"/>
  <c r="W7" i="6"/>
  <c r="X7" i="6"/>
  <c r="X8" i="6"/>
  <c r="Y8" i="6"/>
  <c r="AA8" i="6"/>
  <c r="AB8" i="6"/>
  <c r="AC8" i="6"/>
  <c r="AD8" i="6"/>
  <c r="AE8" i="6"/>
  <c r="AF8" i="6"/>
  <c r="AG8" i="6"/>
  <c r="AH8" i="6"/>
  <c r="AI8" i="6"/>
  <c r="X9" i="6"/>
  <c r="Y9" i="6"/>
  <c r="AA9" i="6"/>
  <c r="AB9" i="6"/>
  <c r="AC9" i="6"/>
  <c r="AD9" i="6"/>
  <c r="AE9" i="6"/>
  <c r="AF9" i="6"/>
  <c r="AG9" i="6"/>
  <c r="AH9" i="6"/>
  <c r="AI9" i="6"/>
  <c r="X10" i="6"/>
  <c r="Y10" i="6"/>
  <c r="AA10" i="6"/>
  <c r="AB10" i="6"/>
  <c r="AC10" i="6"/>
  <c r="AD10" i="6"/>
  <c r="AE10" i="6"/>
  <c r="AF10" i="6"/>
  <c r="AG10" i="6"/>
  <c r="AH10" i="6"/>
  <c r="AI10" i="6"/>
  <c r="X11" i="6"/>
  <c r="Y11" i="6"/>
  <c r="AA11" i="6"/>
  <c r="AB11" i="6"/>
  <c r="AC11" i="6"/>
  <c r="AD11" i="6"/>
  <c r="AE11" i="6"/>
  <c r="AF11" i="6"/>
  <c r="AG11" i="6"/>
  <c r="AH11" i="6"/>
  <c r="AI11" i="6"/>
  <c r="X12" i="6"/>
  <c r="Y12" i="6"/>
  <c r="Z12" i="6"/>
  <c r="AA12" i="6"/>
  <c r="AB12" i="6"/>
  <c r="AC12" i="6"/>
  <c r="AD12" i="6"/>
  <c r="AE12" i="6"/>
  <c r="AG12" i="6"/>
  <c r="AH12" i="6"/>
  <c r="AI12" i="6"/>
  <c r="X13" i="6"/>
  <c r="Y13" i="6"/>
  <c r="Z13" i="6"/>
  <c r="AA13" i="6"/>
  <c r="AB13" i="6"/>
  <c r="AD13" i="6"/>
  <c r="AE13" i="6"/>
  <c r="AF13" i="6"/>
  <c r="AG13" i="6"/>
  <c r="AH13" i="6"/>
  <c r="AI13" i="6"/>
  <c r="X14" i="6"/>
  <c r="Y14" i="6"/>
  <c r="AA14" i="6"/>
  <c r="AB14" i="6"/>
  <c r="AC14" i="6"/>
  <c r="AD14" i="6"/>
  <c r="AE14" i="6"/>
  <c r="AF14" i="6"/>
  <c r="AG14" i="6"/>
  <c r="AH14" i="6"/>
  <c r="AI14" i="6"/>
  <c r="X15" i="6"/>
  <c r="Y15" i="6"/>
  <c r="AA15" i="6"/>
  <c r="AB15" i="6"/>
  <c r="AC15" i="6"/>
  <c r="AD15" i="6"/>
  <c r="AE15" i="6"/>
  <c r="AF15" i="6"/>
  <c r="AG15" i="6"/>
  <c r="AH15" i="6"/>
  <c r="AI15" i="6"/>
  <c r="X16" i="6"/>
  <c r="Y16" i="6"/>
  <c r="AA16" i="6"/>
  <c r="AB16" i="6"/>
  <c r="AC16" i="6"/>
  <c r="AD16" i="6"/>
  <c r="AE16" i="6"/>
  <c r="AF16" i="6"/>
  <c r="AG16" i="6"/>
  <c r="AH16" i="6"/>
  <c r="AI16" i="6"/>
  <c r="X17" i="6"/>
  <c r="Y17" i="6"/>
  <c r="AA17" i="6"/>
  <c r="AB17" i="6"/>
  <c r="AC17" i="6"/>
  <c r="AD17" i="6"/>
  <c r="AE17" i="6"/>
  <c r="AF17" i="6"/>
  <c r="AG17" i="6"/>
  <c r="AH17" i="6"/>
  <c r="AI17" i="6"/>
  <c r="X18" i="6"/>
  <c r="Y18" i="6"/>
  <c r="AA18" i="6"/>
  <c r="AB18" i="6"/>
  <c r="AD18" i="6"/>
  <c r="AE18" i="6"/>
  <c r="AF18" i="6"/>
  <c r="AG18" i="6"/>
  <c r="AH18" i="6"/>
  <c r="AI18" i="6"/>
  <c r="X19" i="6"/>
  <c r="Y19" i="6"/>
  <c r="AA19" i="6"/>
  <c r="AB19" i="6"/>
  <c r="AC19" i="6"/>
  <c r="AD19" i="6"/>
  <c r="AE19" i="6"/>
  <c r="AF19" i="6"/>
  <c r="AG19" i="6"/>
  <c r="AH19" i="6"/>
  <c r="AI19" i="6"/>
  <c r="X20" i="6"/>
  <c r="Y20" i="6"/>
  <c r="Z20" i="6"/>
  <c r="AA20" i="6"/>
  <c r="AB20" i="6"/>
  <c r="AD20" i="6"/>
  <c r="AE20" i="6"/>
  <c r="AF20" i="6"/>
  <c r="AG20" i="6"/>
  <c r="AH20" i="6"/>
  <c r="AI20" i="6"/>
  <c r="X21" i="6"/>
  <c r="Y21" i="6"/>
  <c r="AA21" i="6"/>
  <c r="AB21" i="6"/>
  <c r="AC21" i="6"/>
  <c r="AD21" i="6"/>
  <c r="AE21" i="6"/>
  <c r="AF21" i="6"/>
  <c r="AG21" i="6"/>
  <c r="AH21" i="6"/>
  <c r="AI21" i="6"/>
  <c r="X22" i="6"/>
  <c r="Y22" i="6"/>
  <c r="AA22" i="6"/>
  <c r="AB22" i="6"/>
  <c r="AC22" i="6"/>
  <c r="AD22" i="6"/>
  <c r="AE22" i="6"/>
  <c r="AF22" i="6"/>
  <c r="AG22" i="6"/>
  <c r="AH22" i="6"/>
  <c r="AI22" i="6"/>
  <c r="Y23" i="6"/>
  <c r="Z23" i="6"/>
  <c r="AJ23" i="6" s="1"/>
  <c r="AA23" i="6"/>
  <c r="AB23" i="6"/>
  <c r="AC23" i="6"/>
  <c r="AD23" i="6"/>
  <c r="AE23" i="6"/>
  <c r="AF23" i="6"/>
  <c r="AG23" i="6"/>
  <c r="AH23" i="6"/>
  <c r="AI23" i="6"/>
  <c r="X24" i="6"/>
  <c r="Y24" i="6"/>
  <c r="Z24" i="6"/>
  <c r="AA24" i="6"/>
  <c r="AB24" i="6"/>
  <c r="AD24" i="6"/>
  <c r="AE24" i="6"/>
  <c r="AF24" i="6"/>
  <c r="AG24" i="6"/>
  <c r="AH24" i="6"/>
  <c r="AI24" i="6"/>
  <c r="X25" i="6"/>
  <c r="Y25" i="6"/>
  <c r="Z25" i="6"/>
  <c r="AA25" i="6"/>
  <c r="AB25" i="6"/>
  <c r="AD25" i="6"/>
  <c r="AE25" i="6"/>
  <c r="AF25" i="6"/>
  <c r="AG25" i="6"/>
  <c r="AH25" i="6"/>
  <c r="AI25" i="6"/>
  <c r="X26" i="6"/>
  <c r="Y26" i="6"/>
  <c r="AA26" i="6"/>
  <c r="AB26" i="6"/>
  <c r="AC26" i="6"/>
  <c r="AD26" i="6"/>
  <c r="AE26" i="6"/>
  <c r="AF26" i="6"/>
  <c r="AG26" i="6"/>
  <c r="AH26" i="6"/>
  <c r="AI26" i="6"/>
  <c r="Y27" i="6"/>
  <c r="Z27" i="6"/>
  <c r="AA27" i="6"/>
  <c r="AB27" i="6"/>
  <c r="AC27" i="6"/>
  <c r="AD27" i="6"/>
  <c r="AE27" i="6"/>
  <c r="AF27" i="6"/>
  <c r="AG27" i="6"/>
  <c r="AH27" i="6"/>
  <c r="AI27" i="6"/>
  <c r="X28" i="6"/>
  <c r="Y28" i="6"/>
  <c r="Z28" i="6"/>
  <c r="AA28" i="6"/>
  <c r="AB28" i="6"/>
  <c r="AD28" i="6"/>
  <c r="AE28" i="6"/>
  <c r="AF28" i="6"/>
  <c r="AG28" i="6"/>
  <c r="AH28" i="6"/>
  <c r="AI28" i="6"/>
  <c r="X29" i="6"/>
  <c r="Y29" i="6"/>
  <c r="Z29" i="6"/>
  <c r="AA29" i="6"/>
  <c r="AB29" i="6"/>
  <c r="AC29" i="6"/>
  <c r="AD29" i="6"/>
  <c r="AF29" i="6"/>
  <c r="AG29" i="6"/>
  <c r="AH29" i="6"/>
  <c r="AI29" i="6"/>
  <c r="X30" i="6"/>
  <c r="Y30" i="6"/>
  <c r="Z30" i="6"/>
  <c r="AA30" i="6"/>
  <c r="AB30" i="6"/>
  <c r="AD30" i="6"/>
  <c r="AE30" i="6"/>
  <c r="AF30" i="6"/>
  <c r="AG30" i="6"/>
  <c r="AH30" i="6"/>
  <c r="AI30" i="6"/>
  <c r="Y31" i="6"/>
  <c r="Z31" i="6"/>
  <c r="AJ31" i="6" s="1"/>
  <c r="AA31" i="6"/>
  <c r="AB31" i="6"/>
  <c r="AD31" i="6"/>
  <c r="AE31" i="6"/>
  <c r="AF31" i="6"/>
  <c r="AG31" i="6"/>
  <c r="AH31" i="6"/>
  <c r="AI31" i="6"/>
  <c r="X32" i="6"/>
  <c r="Y32" i="6"/>
  <c r="Z32" i="6"/>
  <c r="AA32" i="6"/>
  <c r="AB32" i="6"/>
  <c r="AC32" i="6"/>
  <c r="AD32" i="6"/>
  <c r="AE32" i="6"/>
  <c r="AF32" i="6"/>
  <c r="AG32" i="6"/>
  <c r="AI32" i="6"/>
  <c r="X33" i="6"/>
  <c r="Y33" i="6"/>
  <c r="AA33" i="6"/>
  <c r="AB33" i="6"/>
  <c r="AC33" i="6"/>
  <c r="AD33" i="6"/>
  <c r="AE33" i="6"/>
  <c r="AF33" i="6"/>
  <c r="AG33" i="6"/>
  <c r="AH33" i="6"/>
  <c r="AI33" i="6"/>
  <c r="X34" i="6"/>
  <c r="Y34" i="6"/>
  <c r="Z34" i="6"/>
  <c r="AA34" i="6"/>
  <c r="AB34" i="6"/>
  <c r="AC34" i="6"/>
  <c r="AD34" i="6"/>
  <c r="AE34" i="6"/>
  <c r="AG34" i="6"/>
  <c r="AH34" i="6"/>
  <c r="AI34" i="6"/>
  <c r="X35" i="6"/>
  <c r="Y35" i="6"/>
  <c r="Z35" i="6"/>
  <c r="AJ35" i="6" s="1"/>
  <c r="AA35" i="6"/>
  <c r="AB35" i="6"/>
  <c r="AC35" i="6"/>
  <c r="AD35" i="6"/>
  <c r="AE35" i="6"/>
  <c r="AG35" i="6"/>
  <c r="AH35" i="6"/>
  <c r="AI35" i="6"/>
  <c r="X36" i="6"/>
  <c r="Y36" i="6"/>
  <c r="Z36" i="6"/>
  <c r="AJ36" i="6" s="1"/>
  <c r="AA36" i="6"/>
  <c r="AB36" i="6"/>
  <c r="AC36" i="6"/>
  <c r="AD36" i="6"/>
  <c r="AE36" i="6"/>
  <c r="AF36" i="6"/>
  <c r="AG36" i="6"/>
  <c r="AI36" i="6"/>
  <c r="X37" i="6"/>
  <c r="Y37" i="6"/>
  <c r="Z37" i="6"/>
  <c r="AJ37" i="6" s="1"/>
  <c r="AA37" i="6"/>
  <c r="AK37" i="6" s="1"/>
  <c r="AB37" i="6"/>
  <c r="AD37" i="6"/>
  <c r="AE37" i="6"/>
  <c r="AF37" i="6"/>
  <c r="AG37" i="6"/>
  <c r="AH37" i="6"/>
  <c r="AI37" i="6"/>
  <c r="X38" i="6"/>
  <c r="Y38" i="6"/>
  <c r="Z38" i="6"/>
  <c r="AJ38" i="6" s="1"/>
  <c r="AA38" i="6"/>
  <c r="AK38" i="6" s="1"/>
  <c r="AB38" i="6"/>
  <c r="AD38" i="6"/>
  <c r="AE38" i="6"/>
  <c r="AF38" i="6"/>
  <c r="AG38" i="6"/>
  <c r="AH38" i="6"/>
  <c r="AI38" i="6"/>
  <c r="X39" i="6"/>
  <c r="Y39" i="6"/>
  <c r="Z39" i="6"/>
  <c r="AA39" i="6"/>
  <c r="AB39" i="6"/>
  <c r="AD39" i="6"/>
  <c r="AE39" i="6"/>
  <c r="AF39" i="6"/>
  <c r="AG39" i="6"/>
  <c r="AH39" i="6"/>
  <c r="AI39" i="6"/>
  <c r="X40" i="6"/>
  <c r="Y40" i="6"/>
  <c r="Z40" i="6"/>
  <c r="AJ40" i="6" s="1"/>
  <c r="AA40" i="6"/>
  <c r="AB40" i="6"/>
  <c r="AD40" i="6"/>
  <c r="AE40" i="6"/>
  <c r="AF40" i="6"/>
  <c r="AG40" i="6"/>
  <c r="AH40" i="6"/>
  <c r="AI40" i="6"/>
  <c r="X41" i="6"/>
  <c r="Y41" i="6"/>
  <c r="Z41" i="6"/>
  <c r="AJ41" i="6" s="1"/>
  <c r="AA41" i="6"/>
  <c r="AB41" i="6"/>
  <c r="AD41" i="6"/>
  <c r="AE41" i="6"/>
  <c r="AF41" i="6"/>
  <c r="AG41" i="6"/>
  <c r="AH41" i="6"/>
  <c r="AI41" i="6"/>
  <c r="X42" i="6"/>
  <c r="Y42" i="6"/>
  <c r="Z42" i="6"/>
  <c r="AA42" i="6"/>
  <c r="AB42" i="6"/>
  <c r="AC42" i="6"/>
  <c r="AD42" i="6"/>
  <c r="AE42" i="6"/>
  <c r="AG42" i="6"/>
  <c r="AH42" i="6"/>
  <c r="AI42" i="6"/>
  <c r="X43" i="6"/>
  <c r="Y43" i="6"/>
  <c r="Z43" i="6"/>
  <c r="AA43" i="6"/>
  <c r="AB43" i="6"/>
  <c r="AC43" i="6"/>
  <c r="AD43" i="6"/>
  <c r="AE43" i="6"/>
  <c r="AF43" i="6"/>
  <c r="AG43" i="6"/>
  <c r="AI43" i="6"/>
  <c r="X44" i="6"/>
  <c r="Y44" i="6"/>
  <c r="Z44" i="6"/>
  <c r="AA44" i="6"/>
  <c r="AB44" i="6"/>
  <c r="AC44" i="6"/>
  <c r="AD44" i="6"/>
  <c r="AE44" i="6"/>
  <c r="AG44" i="6"/>
  <c r="AH44" i="6"/>
  <c r="AI44" i="6"/>
  <c r="X45" i="6"/>
  <c r="Y45" i="6"/>
  <c r="Z45" i="6"/>
  <c r="AA45" i="6"/>
  <c r="AB45" i="6"/>
  <c r="AC45" i="6"/>
  <c r="AD45" i="6"/>
  <c r="AE45" i="6"/>
  <c r="AG45" i="6"/>
  <c r="AH45" i="6"/>
  <c r="AI45" i="6"/>
  <c r="X46" i="6"/>
  <c r="Y46" i="6"/>
  <c r="Z46" i="6"/>
  <c r="AJ46" i="6" s="1"/>
  <c r="AA46" i="6"/>
  <c r="AB46" i="6"/>
  <c r="AC46" i="6"/>
  <c r="AD46" i="6"/>
  <c r="AE46" i="6"/>
  <c r="AG46" i="6"/>
  <c r="AH46" i="6"/>
  <c r="AI46" i="6"/>
  <c r="X47" i="6"/>
  <c r="Y47" i="6"/>
  <c r="Z47" i="6"/>
  <c r="AA47" i="6"/>
  <c r="AB47" i="6"/>
  <c r="AC47" i="6"/>
  <c r="AD47" i="6"/>
  <c r="AE47" i="6"/>
  <c r="AG47" i="6"/>
  <c r="AH47" i="6"/>
  <c r="AI47" i="6"/>
  <c r="X48" i="6"/>
  <c r="Y48" i="6"/>
  <c r="Z48" i="6"/>
  <c r="AJ48" i="6" s="1"/>
  <c r="AA48" i="6"/>
  <c r="AB48" i="6"/>
  <c r="AD48" i="6"/>
  <c r="AE48" i="6"/>
  <c r="AF48" i="6"/>
  <c r="AG48" i="6"/>
  <c r="AH48" i="6"/>
  <c r="AI48" i="6"/>
  <c r="X49" i="6"/>
  <c r="Y49" i="6"/>
  <c r="Z49" i="6"/>
  <c r="AJ49" i="6" s="1"/>
  <c r="AA49" i="6"/>
  <c r="AB49" i="6"/>
  <c r="AD49" i="6"/>
  <c r="AE49" i="6"/>
  <c r="AF49" i="6"/>
  <c r="AG49" i="6"/>
  <c r="AH49" i="6"/>
  <c r="AI49" i="6"/>
  <c r="X50" i="6"/>
  <c r="Y50" i="6"/>
  <c r="Z50" i="6"/>
  <c r="AA50" i="6"/>
  <c r="AB50" i="6"/>
  <c r="AD50" i="6"/>
  <c r="AE50" i="6"/>
  <c r="AF50" i="6"/>
  <c r="AG50" i="6"/>
  <c r="AH50" i="6"/>
  <c r="AI50" i="6"/>
  <c r="X51" i="6"/>
  <c r="Y51" i="6"/>
  <c r="Z51" i="6"/>
  <c r="AJ51" i="6" s="1"/>
  <c r="AA51" i="6"/>
  <c r="AB51" i="6"/>
  <c r="AD51" i="6"/>
  <c r="AE51" i="6"/>
  <c r="AF51" i="6"/>
  <c r="AG51" i="6"/>
  <c r="AH51" i="6"/>
  <c r="AI51" i="6"/>
  <c r="X52" i="6"/>
  <c r="Y52" i="6"/>
  <c r="Z52" i="6"/>
  <c r="AA52" i="6"/>
  <c r="AB52" i="6"/>
  <c r="AD52" i="6"/>
  <c r="AE52" i="6"/>
  <c r="AF52" i="6"/>
  <c r="AG52" i="6"/>
  <c r="AH52" i="6"/>
  <c r="AI52" i="6"/>
  <c r="X53" i="6"/>
  <c r="Y53" i="6"/>
  <c r="Z53" i="6"/>
  <c r="AJ53" i="6" s="1"/>
  <c r="AA53" i="6"/>
  <c r="AB53" i="6"/>
  <c r="AD53" i="6"/>
  <c r="AE53" i="6"/>
  <c r="AF53" i="6"/>
  <c r="AG53" i="6"/>
  <c r="AH53" i="6"/>
  <c r="AI53" i="6"/>
  <c r="X54" i="6"/>
  <c r="Y54" i="6"/>
  <c r="Z54" i="6"/>
  <c r="AA54" i="6"/>
  <c r="AB54" i="6"/>
  <c r="AC54" i="6"/>
  <c r="AD54" i="6"/>
  <c r="AE54" i="6"/>
  <c r="AG54" i="6"/>
  <c r="AH54" i="6"/>
  <c r="AI54" i="6"/>
  <c r="X55" i="6"/>
  <c r="Y55" i="6"/>
  <c r="Z55" i="6"/>
  <c r="AJ55" i="6" s="1"/>
  <c r="AA55" i="6"/>
  <c r="AB55" i="6"/>
  <c r="AD55" i="6"/>
  <c r="AE55" i="6"/>
  <c r="AF55" i="6"/>
  <c r="AG55" i="6"/>
  <c r="AH55" i="6"/>
  <c r="AI55" i="6"/>
  <c r="X56" i="6"/>
  <c r="Y56" i="6"/>
  <c r="Z56" i="6"/>
  <c r="AJ56" i="6" s="1"/>
  <c r="AA56" i="6"/>
  <c r="AB56" i="6"/>
  <c r="AC56" i="6"/>
  <c r="AD56" i="6"/>
  <c r="AE56" i="6"/>
  <c r="AF56" i="6"/>
  <c r="AG56" i="6"/>
  <c r="AI56" i="6"/>
  <c r="X57" i="6"/>
  <c r="Y57" i="6"/>
  <c r="Z57" i="6"/>
  <c r="AJ57" i="6" s="1"/>
  <c r="AA57" i="6"/>
  <c r="AB57" i="6"/>
  <c r="AC57" i="6"/>
  <c r="AD57" i="6"/>
  <c r="AE57" i="6"/>
  <c r="AF57" i="6"/>
  <c r="AG57" i="6"/>
  <c r="AI57" i="6"/>
  <c r="X58" i="6"/>
  <c r="Y58" i="6"/>
  <c r="Z58" i="6"/>
  <c r="AJ58" i="6" s="1"/>
  <c r="AA58" i="6"/>
  <c r="AB58" i="6"/>
  <c r="AC58" i="6"/>
  <c r="AD58" i="6"/>
  <c r="AE58" i="6"/>
  <c r="AF58" i="6"/>
  <c r="AG58" i="6"/>
  <c r="AI58" i="6"/>
  <c r="X59" i="6"/>
  <c r="Y59" i="6"/>
  <c r="Z59" i="6"/>
  <c r="AJ59" i="6" s="1"/>
  <c r="AA59" i="6"/>
  <c r="AB59" i="6"/>
  <c r="AC59" i="6"/>
  <c r="AD59" i="6"/>
  <c r="AE59" i="6"/>
  <c r="AF59" i="6"/>
  <c r="AG59" i="6"/>
  <c r="AI59" i="6"/>
  <c r="X60" i="6"/>
  <c r="Y60" i="6"/>
  <c r="Z60" i="6"/>
  <c r="AJ60" i="6" s="1"/>
  <c r="AA60" i="6"/>
  <c r="AB60" i="6"/>
  <c r="AC60" i="6"/>
  <c r="AD60" i="6"/>
  <c r="AE60" i="6"/>
  <c r="AF60" i="6"/>
  <c r="AG60" i="6"/>
  <c r="AI60" i="6"/>
  <c r="X61" i="6"/>
  <c r="Y61" i="6"/>
  <c r="Z61" i="6"/>
  <c r="AA61" i="6"/>
  <c r="AB61" i="6"/>
  <c r="AC61" i="6"/>
  <c r="AD61" i="6"/>
  <c r="AE61" i="6"/>
  <c r="AG61" i="6"/>
  <c r="AH61" i="6"/>
  <c r="AI61" i="6"/>
  <c r="X62" i="6"/>
  <c r="Y62" i="6"/>
  <c r="Z62" i="6"/>
  <c r="AJ62" i="6" s="1"/>
  <c r="AA62" i="6"/>
  <c r="AB62" i="6"/>
  <c r="AC62" i="6"/>
  <c r="AD62" i="6"/>
  <c r="AF62" i="6"/>
  <c r="AG62" i="6"/>
  <c r="AH62" i="6"/>
  <c r="AI62" i="6"/>
  <c r="X63" i="6"/>
  <c r="Y63" i="6"/>
  <c r="Z63" i="6"/>
  <c r="AA63" i="6"/>
  <c r="AB63" i="6"/>
  <c r="AC63" i="6"/>
  <c r="AD63" i="6"/>
  <c r="AE63" i="6"/>
  <c r="AF63" i="6"/>
  <c r="AG63" i="6"/>
  <c r="AI63" i="6"/>
  <c r="X64" i="6"/>
  <c r="Y64" i="6"/>
  <c r="Z64" i="6"/>
  <c r="AA64" i="6"/>
  <c r="AB64" i="6"/>
  <c r="AC64" i="6"/>
  <c r="AD64" i="6"/>
  <c r="AE64" i="6"/>
  <c r="AF64" i="6"/>
  <c r="AG64" i="6"/>
  <c r="AI64" i="6"/>
  <c r="X65" i="6"/>
  <c r="Y65" i="6"/>
  <c r="Z65" i="6"/>
  <c r="AA65" i="6"/>
  <c r="AB65" i="6"/>
  <c r="AC65" i="6"/>
  <c r="AD65" i="6"/>
  <c r="AE65" i="6"/>
  <c r="AF65" i="6"/>
  <c r="AG65" i="6"/>
  <c r="AI65" i="6"/>
  <c r="X66" i="6"/>
  <c r="Y66" i="6"/>
  <c r="Z66" i="6"/>
  <c r="AJ66" i="6" s="1"/>
  <c r="AA66" i="6"/>
  <c r="AB66" i="6"/>
  <c r="AC66" i="6"/>
  <c r="AD66" i="6"/>
  <c r="AF66" i="6"/>
  <c r="AG66" i="6"/>
  <c r="AH66" i="6"/>
  <c r="AI66" i="6"/>
  <c r="X67" i="6"/>
  <c r="Y67" i="6"/>
  <c r="Z67" i="6"/>
  <c r="AJ67" i="6" s="1"/>
  <c r="AA67" i="6"/>
  <c r="AB67" i="6"/>
  <c r="AC67" i="6"/>
  <c r="AD67" i="6"/>
  <c r="AF67" i="6"/>
  <c r="AG67" i="6"/>
  <c r="AH67" i="6"/>
  <c r="AI67" i="6"/>
  <c r="X68" i="6"/>
  <c r="Y68" i="6"/>
  <c r="Z68" i="6"/>
  <c r="AJ68" i="6" s="1"/>
  <c r="AA68" i="6"/>
  <c r="AB68" i="6"/>
  <c r="AD68" i="6"/>
  <c r="AE68" i="6"/>
  <c r="AF68" i="6"/>
  <c r="AG68" i="6"/>
  <c r="AH68" i="6"/>
  <c r="AI68" i="6"/>
  <c r="Y70" i="6"/>
  <c r="Z70" i="6"/>
  <c r="AJ70" i="6" s="1"/>
  <c r="AA70" i="6"/>
  <c r="AB70" i="6"/>
  <c r="AD70" i="6"/>
  <c r="AE70" i="6"/>
  <c r="AF70" i="6"/>
  <c r="AG70" i="6"/>
  <c r="AH70" i="6"/>
  <c r="AI70" i="6"/>
  <c r="Y7" i="6"/>
  <c r="AA7" i="6"/>
  <c r="AB7" i="6"/>
  <c r="AC7" i="6"/>
  <c r="AD7" i="6"/>
  <c r="AE7" i="6"/>
  <c r="AF7" i="6"/>
  <c r="AG7" i="6"/>
  <c r="AH7" i="6"/>
  <c r="AI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70" i="6"/>
  <c r="F7" i="6"/>
  <c r="G71" i="6"/>
  <c r="H71" i="6"/>
  <c r="I71" i="6"/>
  <c r="J71" i="6"/>
  <c r="K71" i="6"/>
  <c r="L71" i="6"/>
  <c r="M71" i="6"/>
  <c r="N71" i="6"/>
  <c r="O71" i="6"/>
  <c r="P71" i="6"/>
  <c r="Q71" i="6"/>
  <c r="R71" i="6"/>
  <c r="S71" i="6"/>
  <c r="T71" i="6"/>
  <c r="U71" i="6"/>
  <c r="V71" i="6"/>
  <c r="AU71" i="6"/>
  <c r="F71" i="6" l="1"/>
  <c r="AK71" i="6"/>
  <c r="U74" i="6"/>
  <c r="AH71" i="6"/>
  <c r="AD71" i="6"/>
  <c r="S74" i="6"/>
  <c r="Y71" i="6"/>
  <c r="W71" i="6"/>
  <c r="AW67" i="6" s="1"/>
  <c r="X71" i="6"/>
  <c r="AF71" i="6"/>
  <c r="AB71" i="6"/>
  <c r="AG71" i="6"/>
  <c r="AC71" i="6"/>
  <c r="Z71" i="6"/>
  <c r="AI71" i="6"/>
  <c r="AE71" i="6"/>
  <c r="AA71" i="6"/>
  <c r="V80" i="6"/>
  <c r="AJ71" i="6"/>
  <c r="AS73" i="6" s="1"/>
  <c r="U75" i="6" l="1"/>
  <c r="U77" i="6" s="1"/>
  <c r="C71" i="6"/>
</calcChain>
</file>

<file path=xl/sharedStrings.xml><?xml version="1.0" encoding="utf-8"?>
<sst xmlns="http://schemas.openxmlformats.org/spreadsheetml/2006/main" count="152" uniqueCount="136">
  <si>
    <t>A</t>
  </si>
  <si>
    <t>B</t>
  </si>
  <si>
    <t>C</t>
  </si>
  <si>
    <t>D</t>
  </si>
  <si>
    <t>E</t>
  </si>
  <si>
    <t>F</t>
  </si>
  <si>
    <t>G</t>
  </si>
  <si>
    <t>Total</t>
  </si>
  <si>
    <t>Expenditure (Rs. Mn)</t>
  </si>
  <si>
    <t>Construction</t>
  </si>
  <si>
    <t>Goods / Services Purchase</t>
  </si>
  <si>
    <t>No.</t>
  </si>
  <si>
    <t>No. of Beneficiaries</t>
  </si>
  <si>
    <t>No. of Eligible GN Divisions</t>
  </si>
  <si>
    <t>No. of Projects Approved</t>
  </si>
  <si>
    <t>MI</t>
  </si>
  <si>
    <t>RA</t>
  </si>
  <si>
    <t>RE</t>
  </si>
  <si>
    <t>CD</t>
  </si>
  <si>
    <t>SW</t>
  </si>
  <si>
    <t>SS</t>
  </si>
  <si>
    <t>CP</t>
  </si>
  <si>
    <t>RW</t>
  </si>
  <si>
    <t xml:space="preserve">     Other: Identified Institutions/ CBO's  to provide Goods / Instruments, Obtain required list of goods, Estimated prepared </t>
  </si>
  <si>
    <t xml:space="preserve">F - For Constructions 99% completed   Other : Completed lists of goods and beneficiaries </t>
  </si>
  <si>
    <t>G - For Constructions 100 Completed   Other : Issued goods and instruments to identified institutions/CBOs</t>
  </si>
  <si>
    <t>Allocation Made (Rs.Mn)</t>
  </si>
  <si>
    <t>District Total</t>
  </si>
  <si>
    <t xml:space="preserve">Projects </t>
  </si>
  <si>
    <t>Allocation</t>
  </si>
  <si>
    <t>Total Estimated    Cost                 (Rs.Mn)</t>
  </si>
  <si>
    <t>Decentralized Capital Budget Programme - 2017</t>
  </si>
  <si>
    <t>** Physical Progress (No. of Projects)</t>
  </si>
  <si>
    <t xml:space="preserve">C -  For Constructions : Start construction work ,40% completed, Other : placed order for goods </t>
  </si>
  <si>
    <t>D -  For Constructions  : 60% completed   Other : Received goods /instruments as per the order</t>
  </si>
  <si>
    <t>E - For Constructions  80% completed   Other : Received goods /instruments as per the order</t>
  </si>
  <si>
    <t>A - Estimates are being / to be prepared</t>
  </si>
  <si>
    <t>LD - Livelihood Development</t>
  </si>
  <si>
    <t>LD</t>
  </si>
  <si>
    <t>Estimates Approved &amp; Bid Documents Prepared (B 1)</t>
  </si>
  <si>
    <t>Contract Awarded (B 4)</t>
  </si>
  <si>
    <t>Division</t>
  </si>
  <si>
    <t>B - For Constructions : B-1= Estimates Approved &amp; Bid Documents Prepared, B-2= Quotation / Bid called, B-3= Quotation / Bid Received , B-4= Contract Awarded</t>
  </si>
  <si>
    <t>With VAT</t>
  </si>
  <si>
    <t>Without VAT</t>
  </si>
  <si>
    <t>WS</t>
  </si>
  <si>
    <t>EL</t>
  </si>
  <si>
    <t>WS- Rural Water Supply</t>
  </si>
  <si>
    <t>EL- Rural Electricity</t>
  </si>
  <si>
    <t>RA- Rural Access</t>
  </si>
  <si>
    <t>RW- Rural Welffare</t>
  </si>
  <si>
    <t>CD- Community Development</t>
  </si>
  <si>
    <t>MI- Minor Irrigation</t>
  </si>
  <si>
    <t>SW- Social Welfare</t>
  </si>
  <si>
    <t>SS- Social Services</t>
  </si>
  <si>
    <t>CP- Community Protection</t>
  </si>
  <si>
    <t>** Physical progress</t>
  </si>
  <si>
    <t>* Projects should be categorized for following sectors</t>
  </si>
  <si>
    <t xml:space="preserve">EI -  Economic Infrastructure </t>
  </si>
  <si>
    <t>RE - Rural Economy</t>
  </si>
  <si>
    <t>EI</t>
  </si>
  <si>
    <t>Annexure No.2</t>
  </si>
  <si>
    <t>Development of Gampanguwa Weeraththagalayaya By road</t>
  </si>
  <si>
    <t>Motor gradering and Gravelling the road warunagama Batahelayaya road</t>
  </si>
  <si>
    <t>Gravelling the 3rd river road of Debaraara Gamunupura</t>
  </si>
  <si>
    <t>Renovation of the by road of upper part of Dodammandiya village</t>
  </si>
  <si>
    <t>Completion of the building of Dimbulamuraya DIVI SAVI Welfare and Funaral Society</t>
  </si>
  <si>
    <t>Development of Paragasmankada Maragahawatta By Road</t>
  </si>
  <si>
    <t>Renovation of the access road to Anjaligama Farmer Village</t>
  </si>
  <si>
    <t xml:space="preserve">Renovation of Road to Anjaligama Hanadapanagala Irrigation cannel road </t>
  </si>
  <si>
    <t>Renovation of Weerasekaragama Dewala Road</t>
  </si>
  <si>
    <t>Renovation of the Roof of  Thelulla colony GAMUNU Funeral Society Hall</t>
  </si>
  <si>
    <t>Development of the road between Wandinahelayaya cannel and carpet road</t>
  </si>
  <si>
    <t>Construction of Pavilion of Mo/ Ethiliwewa M.V</t>
  </si>
  <si>
    <t>Motor Gradering the 4th road of Weherayaya  Colony GN Division</t>
  </si>
  <si>
    <t>Extension of Water line to Wellawaya Haputale road Malwattawela village</t>
  </si>
  <si>
    <t>Completion of Rural Elder center's building of warunagama GN division</t>
  </si>
  <si>
    <t>Construction of Storage room for yalabowa funeral society building</t>
  </si>
  <si>
    <t>Development of perakatiya Road</t>
  </si>
  <si>
    <t>Construction of a new office room to malwaththawala primary School</t>
  </si>
  <si>
    <t>Fixing a Door to Abode of Thelulla Colony Sri Bhodhirukkarama Temple</t>
  </si>
  <si>
    <t>Fixing a gate to Anandapura Kakulu Pre school</t>
  </si>
  <si>
    <t>Gravelling  necessary places from Dhodhol Shop to Maharagama bus road</t>
  </si>
  <si>
    <t>Completion of the Buddha shrine of Weherayaya Sri Gangarama Temple</t>
  </si>
  <si>
    <t>Giving Materials to construction of alms-hall of Uva karandagolla Rakkiththakanda temple</t>
  </si>
  <si>
    <t>Giving Desks and chairs to Yalabowa Mohideen Muslim church's Dhamma School</t>
  </si>
  <si>
    <t>Giving Materials to Kotaweheragala Ruaral Elder Society building</t>
  </si>
  <si>
    <t>Giving Megaphone to Batahelayaya Funeral Society</t>
  </si>
  <si>
    <t>Giving Materials to Consruct Pahalawarunagama SANDARAS Funeral Socirty Building</t>
  </si>
  <si>
    <t>Giving a plastic water tank to weherayaya dematathara SAMAGI Funeral Society</t>
  </si>
  <si>
    <t>Giving Plastic chairs to Yalabowa Methodiyas Council Welfare Society</t>
  </si>
  <si>
    <t>Giving Materials to develop the Buddha Shrine of Andawelayaya Kinkini Temple</t>
  </si>
  <si>
    <t>Giving Materials to 32C, Savijaya Mawatha , Ella road Pre School</t>
  </si>
  <si>
    <t>Giving Materials to norms-hall of Perakatiya Gangarama Temple</t>
  </si>
  <si>
    <t>Giving Materials to cunstruct Valigamvehera Temple</t>
  </si>
  <si>
    <t>Giving Materials to develop SADDHATHISSA ARANNYA SENASANAYA</t>
  </si>
  <si>
    <t>Giving Asbestos sheets to Thelulla Bodhirajarama Temple's Monastery</t>
  </si>
  <si>
    <t>Giving WES ANDUM SETS to Ella Road BATHIYA LALITHA KALAYATHANAYA</t>
  </si>
  <si>
    <t>Giving Materials o Ulahitithanna Funeral Society and Welfare Society</t>
  </si>
  <si>
    <t>Giving a tin hut to SUNEETHA Funeral Society</t>
  </si>
  <si>
    <t>Giving Materials to Randeniya 06th Mile post SAMAGIWARDHANA Funeral Society</t>
  </si>
  <si>
    <t>Giving Materials to Kurugama Hunukatiya Gnanapradeepa Funeral Society</t>
  </si>
  <si>
    <t>Giving Materials to Kithulkote SAMADHI Funeral Society</t>
  </si>
  <si>
    <t>Giving Materials to Tile Balaharuwa Temple's Monastery</t>
  </si>
  <si>
    <t>Giving a AMP set to Mo/Mallaththawela  School</t>
  </si>
  <si>
    <t>Giving  steel cupboards to Sri Chandabimbarama Temple's Dhamma School</t>
  </si>
  <si>
    <t>Giving steel cupboards to Thelulla Bodhirajagama Temple's Dhamma School</t>
  </si>
  <si>
    <t>Giving steel cupboards to Malwaththawala Temple's Dhamma School</t>
  </si>
  <si>
    <t>Giving steel cupboards to Buduruwagala Temple's Dhamma School</t>
  </si>
  <si>
    <t>Giving steel cupboards to Weherayaya Colony 3 piyawara Temple's Dhamma School</t>
  </si>
  <si>
    <t>Construction of the Building of Nugayaya Sri Gnavimalarama Temple</t>
  </si>
  <si>
    <t>Giving Sport Instruments to Wellawaya  Sport Club</t>
  </si>
  <si>
    <t>Giving a Book set to  Thelulla colony Library (39th Mile post)</t>
  </si>
  <si>
    <t>Giving a steel Pyramid to Warunagama Minimuthu Pre School</t>
  </si>
  <si>
    <t>Giving 10feet Asbestos sheets to Handapanagala Youth Arunalau Funeral Society</t>
  </si>
  <si>
    <t>Giving Chairs to Ethiliwewa Registered Arunashantha Funeral Society</t>
  </si>
  <si>
    <t>Giving a mega phone to Government service pensioners welfare society</t>
  </si>
  <si>
    <t>Giving water connection to Kudaoya Vishaka Pre chilhood center</t>
  </si>
  <si>
    <t>Division:  WELLAWAYA</t>
  </si>
  <si>
    <t>Total categorized by Sectors *</t>
  </si>
  <si>
    <t>Total Allocation Categorized by Sectors *</t>
  </si>
  <si>
    <t>Construction a Side Wall near the road of Weerasekaragama Malewana Society Hall</t>
  </si>
  <si>
    <t>Quotation / Bid called   (B 2)</t>
  </si>
  <si>
    <t>Quotation / Bid Received  (B 3)</t>
  </si>
  <si>
    <t>Giving Materials to improve skill promoting activities of children in Registered Early Childhood Development centers in wellawaya Division</t>
  </si>
  <si>
    <t xml:space="preserve">Construction of Multipupose building </t>
  </si>
  <si>
    <t>Project</t>
  </si>
  <si>
    <t>Goods</t>
  </si>
  <si>
    <t xml:space="preserve"> </t>
  </si>
  <si>
    <t xml:space="preserve">01  Development of 450m of Diwlgahakanaththa road of Sudupanawela GN division and From Udawela temple to Rambukkatiya warunagama Road           </t>
  </si>
  <si>
    <t>Giving meterials to construct for  Sri Dharmarama Dhamma school building</t>
  </si>
  <si>
    <t>Giving meterials to maintarnance of Anapallama Water project</t>
  </si>
  <si>
    <t>Development of two Cemeterie of Galbokka GN Division</t>
  </si>
  <si>
    <t>Development of  Cemeterie of Galbokka GN Division</t>
  </si>
  <si>
    <t>Distict wise Physical and Financial Progress as of  31st December 2017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</si>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</sst>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  <numFmt numFmtId="165" formatCode="_(* #,##0.0000_);_(* \(#,##0.0000\);_(* &quot;-&quot;??_);_(@_)"/>
    <numFmt numFmtId="166" formatCode="0.0"/>
    <numFmt numFmtId="167" formatCode="#,##0.0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b/>
      <sz val="12"/>
      <name val="Book Antiqua"/>
      <family val="1"/>
    </font>
    <font>
      <b/>
      <sz val="12"/>
      <color theme="1"/>
      <name val="Book Antiqua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Book Antiqua"/>
      <family val="1"/>
    </font>
    <font>
      <sz val="12"/>
      <color theme="1"/>
      <name val="Calibri"/>
      <family val="2"/>
      <scheme val="minor"/>
    </font>
    <font>
      <b/>
      <i/>
      <sz val="12"/>
      <color indexed="16"/>
      <name val="Arial"/>
      <family val="2"/>
    </font>
    <font>
      <b/>
      <i/>
      <sz val="12"/>
      <color theme="5" tint="-0.249977111117893"/>
      <name val="Arial"/>
      <family val="2"/>
    </font>
    <font>
      <b/>
      <i/>
      <sz val="12"/>
      <color theme="5" tint="-0.499984740745262"/>
      <name val="Arial"/>
      <family val="2"/>
    </font>
    <font>
      <sz val="12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sz val="11"/>
      <color indexed="16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Times New Roman"/>
      <family val="1"/>
    </font>
    <font>
      <b/>
      <sz val="11"/>
      <name val="Book Antiqua"/>
      <family val="1"/>
    </font>
    <font>
      <sz val="11"/>
      <name val="Book Antiqua"/>
      <family val="1"/>
    </font>
    <font>
      <sz val="12"/>
      <name val="Cambria"/>
      <family val="1"/>
      <scheme val="maj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Book Antiqua"/>
      <family val="1"/>
    </font>
    <font>
      <sz val="12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color rgb="FF0070C0"/>
      <name val="Times New Roman"/>
      <family val="1"/>
    </font>
    <font>
      <b/>
      <sz val="16"/>
      <color theme="1"/>
      <name val="Arial"/>
      <family val="2"/>
    </font>
    <font>
      <b/>
      <sz val="18"/>
      <name val="Times New Roman"/>
      <family val="1"/>
    </font>
    <font>
      <b/>
      <sz val="18"/>
      <color theme="1"/>
      <name val="Times New Roman"/>
      <family val="1"/>
    </font>
    <font>
      <b/>
      <sz val="18"/>
      <color theme="1"/>
      <name val="Calibri"/>
      <family val="2"/>
      <scheme val="minor"/>
    </font>
    <font>
      <b/>
      <sz val="18"/>
      <color rgb="FF0070C0"/>
      <name val="Arial"/>
      <family val="2"/>
    </font>
    <font>
      <b/>
      <sz val="16"/>
      <name val="Times New Roman"/>
      <family val="1"/>
    </font>
    <font>
      <b/>
      <sz val="16"/>
      <color theme="1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6"/>
      <color rgb="FF0070C0"/>
      <name val="Times New Roman"/>
      <family val="1"/>
    </font>
    <font>
      <b/>
      <sz val="18"/>
      <color rgb="FFFF0000"/>
      <name val="Arial"/>
      <family val="2"/>
    </font>
    <font>
      <b/>
      <sz val="16"/>
      <color rgb="FFFF0000"/>
      <name val="Arial"/>
      <family val="2"/>
    </font>
    <font>
      <b/>
      <sz val="14"/>
      <color rgb="FF00B050"/>
      <name val="Times New Roman"/>
      <family val="1"/>
    </font>
    <font>
      <b/>
      <sz val="16"/>
      <color rgb="FF7030A0"/>
      <name val="Calibri"/>
      <family val="2"/>
      <scheme val="minor"/>
    </font>
    <font>
      <b/>
      <sz val="18"/>
      <color rgb="FF7030A0"/>
      <name val="Calibri"/>
      <family val="2"/>
      <scheme val="minor"/>
    </font>
    <font>
      <b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30">
    <xf numFmtId="0" fontId="0" fillId="0" borderId="0" xfId="0"/>
    <xf numFmtId="0" fontId="5" fillId="0" borderId="0" xfId="0" applyFont="1" applyFill="1" applyBorder="1" applyAlignment="1">
      <alignment horizontal="left" wrapText="1"/>
    </xf>
    <xf numFmtId="0" fontId="3" fillId="0" borderId="0" xfId="0" applyFont="1" applyFill="1" applyBorder="1"/>
    <xf numFmtId="0" fontId="3" fillId="0" borderId="0" xfId="0" applyFont="1" applyFill="1"/>
    <xf numFmtId="0" fontId="9" fillId="0" borderId="0" xfId="0" applyFont="1" applyFill="1"/>
    <xf numFmtId="0" fontId="7" fillId="0" borderId="0" xfId="0" applyFont="1" applyFill="1"/>
    <xf numFmtId="0" fontId="9" fillId="0" borderId="0" xfId="0" applyFont="1" applyFill="1" applyAlignment="1"/>
    <xf numFmtId="0" fontId="7" fillId="0" borderId="0" xfId="0" applyFont="1" applyFill="1" applyAlignment="1"/>
    <xf numFmtId="0" fontId="9" fillId="0" borderId="0" xfId="0" applyFont="1" applyFill="1" applyBorder="1" applyAlignment="1"/>
    <xf numFmtId="0" fontId="4" fillId="0" borderId="0" xfId="0" applyFont="1" applyFill="1" applyBorder="1" applyAlignment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vertical="center"/>
    </xf>
    <xf numFmtId="0" fontId="7" fillId="0" borderId="0" xfId="0" applyFont="1" applyFill="1" applyBorder="1" applyAlignment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/>
    <xf numFmtId="49" fontId="3" fillId="0" borderId="0" xfId="0" applyNumberFormat="1" applyFont="1" applyFill="1"/>
    <xf numFmtId="43" fontId="0" fillId="0" borderId="0" xfId="3" applyFont="1" applyFill="1" applyAlignment="1">
      <alignment horizontal="right" vertical="center"/>
    </xf>
    <xf numFmtId="0" fontId="11" fillId="0" borderId="0" xfId="0" applyFont="1"/>
    <xf numFmtId="0" fontId="11" fillId="0" borderId="0" xfId="0" applyFont="1" applyAlignment="1">
      <alignment horizontal="right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" fontId="12" fillId="2" borderId="0" xfId="2" applyNumberFormat="1" applyFont="1" applyFill="1" applyBorder="1" applyAlignment="1">
      <alignment horizontal="center" vertical="center" wrapText="1"/>
    </xf>
    <xf numFmtId="0" fontId="13" fillId="2" borderId="0" xfId="2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/>
    <xf numFmtId="0" fontId="11" fillId="2" borderId="0" xfId="0" applyFont="1" applyFill="1"/>
    <xf numFmtId="3" fontId="15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/>
    <xf numFmtId="0" fontId="11" fillId="0" borderId="0" xfId="0" applyFont="1" applyFill="1"/>
    <xf numFmtId="0" fontId="17" fillId="0" borderId="0" xfId="1" applyNumberFormat="1" applyFont="1" applyFill="1" applyBorder="1" applyAlignment="1">
      <alignment horizontal="center" vertical="center"/>
    </xf>
    <xf numFmtId="2" fontId="17" fillId="0" borderId="0" xfId="1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0" fontId="10" fillId="0" borderId="0" xfId="0" applyFont="1" applyFill="1"/>
    <xf numFmtId="3" fontId="17" fillId="0" borderId="0" xfId="2" applyNumberFormat="1" applyFont="1" applyFill="1" applyBorder="1" applyAlignment="1">
      <alignment horizontal="center"/>
    </xf>
    <xf numFmtId="0" fontId="17" fillId="0" borderId="0" xfId="1" applyNumberFormat="1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Alignment="1">
      <alignment horizontal="left"/>
    </xf>
    <xf numFmtId="0" fontId="11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left"/>
    </xf>
    <xf numFmtId="0" fontId="10" fillId="0" borderId="0" xfId="0" applyFont="1"/>
    <xf numFmtId="0" fontId="0" fillId="0" borderId="0" xfId="0" applyFont="1" applyAlignment="1">
      <alignment horizontal="right"/>
    </xf>
    <xf numFmtId="0" fontId="0" fillId="0" borderId="0" xfId="0" applyFont="1"/>
    <xf numFmtId="0" fontId="4" fillId="7" borderId="13" xfId="0" applyFont="1" applyFill="1" applyBorder="1" applyAlignment="1">
      <alignment horizontal="center" vertical="center" textRotation="90" wrapText="1"/>
    </xf>
    <xf numFmtId="0" fontId="4" fillId="7" borderId="2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textRotation="90" wrapText="1"/>
    </xf>
    <xf numFmtId="0" fontId="4" fillId="8" borderId="7" xfId="0" applyFont="1" applyFill="1" applyBorder="1" applyAlignment="1">
      <alignment horizontal="center" vertical="center" textRotation="90" wrapText="1"/>
    </xf>
    <xf numFmtId="0" fontId="4" fillId="8" borderId="1" xfId="0" applyFont="1" applyFill="1" applyBorder="1" applyAlignment="1">
      <alignment horizontal="center" vertical="center" textRotation="90" wrapText="1"/>
    </xf>
    <xf numFmtId="0" fontId="4" fillId="8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8" fillId="2" borderId="0" xfId="2" applyFont="1" applyFill="1" applyBorder="1" applyAlignment="1">
      <alignment horizontal="right" vertical="center" wrapText="1"/>
    </xf>
    <xf numFmtId="0" fontId="18" fillId="2" borderId="0" xfId="2" applyFont="1" applyFill="1" applyBorder="1" applyAlignment="1">
      <alignment horizontal="center" vertical="center" wrapText="1"/>
    </xf>
    <xf numFmtId="3" fontId="18" fillId="2" borderId="0" xfId="2" applyNumberFormat="1" applyFont="1" applyFill="1" applyBorder="1" applyAlignment="1">
      <alignment horizontal="center" vertical="center" wrapText="1"/>
    </xf>
    <xf numFmtId="3" fontId="19" fillId="0" borderId="0" xfId="2" applyNumberFormat="1" applyFont="1" applyFill="1" applyBorder="1" applyAlignment="1">
      <alignment horizontal="right" vertical="center"/>
    </xf>
    <xf numFmtId="3" fontId="20" fillId="0" borderId="0" xfId="2" applyNumberFormat="1" applyFont="1" applyFill="1" applyBorder="1" applyAlignment="1">
      <alignment horizontal="center" vertical="center"/>
    </xf>
    <xf numFmtId="0" fontId="0" fillId="0" borderId="0" xfId="0" applyFont="1" applyFill="1"/>
    <xf numFmtId="0" fontId="21" fillId="0" borderId="0" xfId="2" applyFont="1" applyFill="1" applyBorder="1" applyAlignment="1">
      <alignment horizontal="right" vertical="center"/>
    </xf>
    <xf numFmtId="0" fontId="21" fillId="0" borderId="0" xfId="2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/>
    </xf>
    <xf numFmtId="43" fontId="0" fillId="0" borderId="0" xfId="0" applyNumberFormat="1" applyFont="1" applyFill="1"/>
    <xf numFmtId="43" fontId="0" fillId="0" borderId="0" xfId="0" applyNumberFormat="1" applyFont="1" applyFill="1" applyAlignment="1">
      <alignment horizontal="right" vertical="center"/>
    </xf>
    <xf numFmtId="0" fontId="23" fillId="0" borderId="0" xfId="0" applyFont="1" applyFill="1" applyBorder="1" applyAlignment="1">
      <alignment horizontal="left" wrapText="1"/>
    </xf>
    <xf numFmtId="0" fontId="0" fillId="0" borderId="0" xfId="0" applyFont="1" applyFill="1" applyAlignment="1">
      <alignment horizontal="right"/>
    </xf>
    <xf numFmtId="0" fontId="0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/>
    </xf>
    <xf numFmtId="0" fontId="4" fillId="7" borderId="1" xfId="0" applyFont="1" applyFill="1" applyBorder="1" applyAlignment="1">
      <alignment horizontal="center" vertical="center" textRotation="90" wrapText="1"/>
    </xf>
    <xf numFmtId="0" fontId="4" fillId="6" borderId="3" xfId="0" applyFont="1" applyFill="1" applyBorder="1" applyAlignment="1">
      <alignment horizontal="center" vertical="center" textRotation="90" wrapText="1"/>
    </xf>
    <xf numFmtId="0" fontId="4" fillId="6" borderId="9" xfId="0" applyFont="1" applyFill="1" applyBorder="1" applyAlignment="1">
      <alignment horizontal="center" vertical="center" textRotation="90" wrapText="1"/>
    </xf>
    <xf numFmtId="0" fontId="9" fillId="0" borderId="0" xfId="0" applyFont="1" applyFill="1" applyAlignment="1">
      <alignment vertical="center"/>
    </xf>
    <xf numFmtId="3" fontId="20" fillId="0" borderId="0" xfId="2" applyNumberFormat="1" applyFont="1" applyFill="1" applyBorder="1" applyAlignment="1">
      <alignment horizontal="right" vertical="center"/>
    </xf>
    <xf numFmtId="3" fontId="25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right" vertical="center" wrapText="1"/>
    </xf>
    <xf numFmtId="0" fontId="27" fillId="0" borderId="0" xfId="0" applyFont="1" applyFill="1" applyBorder="1"/>
    <xf numFmtId="0" fontId="27" fillId="0" borderId="0" xfId="0" applyFont="1" applyFill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24" fillId="0" borderId="0" xfId="0" applyFont="1" applyFill="1" applyBorder="1"/>
    <xf numFmtId="0" fontId="28" fillId="0" borderId="0" xfId="0" applyFont="1" applyFill="1" applyBorder="1"/>
    <xf numFmtId="0" fontId="28" fillId="0" borderId="0" xfId="0" applyFont="1" applyBorder="1"/>
    <xf numFmtId="0" fontId="27" fillId="0" borderId="0" xfId="0" applyFont="1" applyBorder="1"/>
    <xf numFmtId="0" fontId="2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41" fontId="10" fillId="0" borderId="4" xfId="0" applyNumberFormat="1" applyFont="1" applyFill="1" applyBorder="1" applyAlignment="1">
      <alignment horizontal="center" vertical="center"/>
    </xf>
    <xf numFmtId="49" fontId="29" fillId="0" borderId="2" xfId="0" applyNumberFormat="1" applyFont="1" applyFill="1" applyBorder="1" applyAlignment="1">
      <alignment horizontal="center" vertical="center" shrinkToFit="1" readingOrder="1"/>
    </xf>
    <xf numFmtId="41" fontId="29" fillId="0" borderId="3" xfId="0" applyNumberFormat="1" applyFont="1" applyFill="1" applyBorder="1" applyAlignment="1">
      <alignment horizontal="center" vertical="center" shrinkToFit="1" readingOrder="1"/>
    </xf>
    <xf numFmtId="49" fontId="10" fillId="0" borderId="1" xfId="0" applyNumberFormat="1" applyFont="1" applyFill="1" applyBorder="1" applyAlignment="1">
      <alignment horizontal="center" vertical="center"/>
    </xf>
    <xf numFmtId="41" fontId="10" fillId="0" borderId="1" xfId="0" applyNumberFormat="1" applyFont="1" applyFill="1" applyBorder="1" applyAlignment="1">
      <alignment horizontal="center" vertical="center"/>
    </xf>
    <xf numFmtId="41" fontId="10" fillId="0" borderId="16" xfId="0" applyNumberFormat="1" applyFont="1" applyFill="1" applyBorder="1" applyAlignment="1">
      <alignment horizontal="center" vertical="center"/>
    </xf>
    <xf numFmtId="164" fontId="29" fillId="0" borderId="3" xfId="0" applyNumberFormat="1" applyFont="1" applyFill="1" applyBorder="1" applyAlignment="1">
      <alignment horizontal="center" vertical="center" shrinkToFit="1" readingOrder="1"/>
    </xf>
    <xf numFmtId="164" fontId="29" fillId="0" borderId="3" xfId="0" applyNumberFormat="1" applyFont="1" applyFill="1" applyBorder="1" applyAlignment="1">
      <alignment horizontal="center" vertical="center" readingOrder="1"/>
    </xf>
    <xf numFmtId="41" fontId="29" fillId="0" borderId="3" xfId="0" applyNumberFormat="1" applyFont="1" applyFill="1" applyBorder="1" applyAlignment="1">
      <alignment horizontal="center" vertical="center" readingOrder="1"/>
    </xf>
    <xf numFmtId="164" fontId="10" fillId="0" borderId="3" xfId="0" applyNumberFormat="1" applyFont="1" applyFill="1" applyBorder="1" applyAlignment="1">
      <alignment horizontal="center" vertical="center"/>
    </xf>
    <xf numFmtId="43" fontId="10" fillId="0" borderId="1" xfId="3" applyNumberFormat="1" applyFont="1" applyFill="1" applyBorder="1" applyAlignment="1">
      <alignment vertical="center"/>
    </xf>
    <xf numFmtId="164" fontId="29" fillId="0" borderId="3" xfId="0" applyNumberFormat="1" applyFont="1" applyFill="1" applyBorder="1" applyAlignment="1" applyProtection="1">
      <alignment horizontal="center" vertical="center" readingOrder="1"/>
      <protection locked="0"/>
    </xf>
    <xf numFmtId="41" fontId="29" fillId="0" borderId="1" xfId="0" applyNumberFormat="1" applyFont="1" applyFill="1" applyBorder="1" applyAlignment="1">
      <alignment horizontal="center" vertical="center" readingOrder="1"/>
    </xf>
    <xf numFmtId="43" fontId="29" fillId="0" borderId="4" xfId="0" applyNumberFormat="1" applyFont="1" applyFill="1" applyBorder="1" applyAlignment="1">
      <alignment horizontal="center" vertical="center" readingOrder="1"/>
    </xf>
    <xf numFmtId="41" fontId="10" fillId="0" borderId="1" xfId="0" applyNumberFormat="1" applyFont="1" applyFill="1" applyBorder="1" applyAlignment="1">
      <alignment vertical="center"/>
    </xf>
    <xf numFmtId="0" fontId="29" fillId="0" borderId="1" xfId="0" applyFont="1" applyFill="1" applyBorder="1" applyAlignment="1">
      <alignment horizontal="left" vertical="center" wrapText="1"/>
    </xf>
    <xf numFmtId="41" fontId="29" fillId="0" borderId="1" xfId="0" applyNumberFormat="1" applyFont="1" applyFill="1" applyBorder="1" applyAlignment="1">
      <alignment horizontal="center" vertical="center" shrinkToFit="1" readingOrder="1"/>
    </xf>
    <xf numFmtId="164" fontId="29" fillId="0" borderId="1" xfId="0" applyNumberFormat="1" applyFont="1" applyFill="1" applyBorder="1" applyAlignment="1">
      <alignment horizontal="center" vertical="center" shrinkToFit="1" readingOrder="1"/>
    </xf>
    <xf numFmtId="164" fontId="29" fillId="0" borderId="1" xfId="0" applyNumberFormat="1" applyFont="1" applyFill="1" applyBorder="1" applyAlignment="1">
      <alignment horizontal="center" vertical="center" readingOrder="1"/>
    </xf>
    <xf numFmtId="41" fontId="29" fillId="0" borderId="1" xfId="0" applyNumberFormat="1" applyFont="1" applyFill="1" applyBorder="1" applyAlignment="1" applyProtection="1">
      <alignment horizontal="center" vertical="center" readingOrder="1"/>
      <protection locked="0"/>
    </xf>
    <xf numFmtId="41" fontId="10" fillId="0" borderId="1" xfId="0" applyNumberFormat="1" applyFont="1" applyFill="1" applyBorder="1" applyAlignment="1">
      <alignment horizontal="right" vertical="center"/>
    </xf>
    <xf numFmtId="43" fontId="29" fillId="0" borderId="1" xfId="3" applyFont="1" applyFill="1" applyBorder="1" applyAlignment="1">
      <alignment horizontal="center" vertical="center"/>
    </xf>
    <xf numFmtId="0" fontId="29" fillId="0" borderId="1" xfId="0" applyNumberFormat="1" applyFont="1" applyFill="1" applyBorder="1" applyAlignment="1">
      <alignment horizontal="center" vertical="center" readingOrder="1"/>
    </xf>
    <xf numFmtId="165" fontId="10" fillId="0" borderId="1" xfId="3" applyNumberFormat="1" applyFont="1" applyFill="1" applyBorder="1" applyAlignment="1">
      <alignment vertical="center"/>
    </xf>
    <xf numFmtId="41" fontId="28" fillId="0" borderId="4" xfId="0" applyNumberFormat="1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horizontal="center" vertical="center"/>
    </xf>
    <xf numFmtId="41" fontId="28" fillId="0" borderId="1" xfId="0" applyNumberFormat="1" applyFont="1" applyFill="1" applyBorder="1" applyAlignment="1">
      <alignment horizontal="center" vertical="center"/>
    </xf>
    <xf numFmtId="41" fontId="28" fillId="0" borderId="16" xfId="0" applyNumberFormat="1" applyFont="1" applyFill="1" applyBorder="1" applyAlignment="1">
      <alignment horizontal="center" vertical="center"/>
    </xf>
    <xf numFmtId="43" fontId="29" fillId="0" borderId="1" xfId="3" applyFont="1" applyFill="1" applyBorder="1" applyAlignment="1">
      <alignment horizontal="right" vertical="center"/>
    </xf>
    <xf numFmtId="41" fontId="29" fillId="0" borderId="1" xfId="0" applyNumberFormat="1" applyFont="1" applyFill="1" applyBorder="1" applyAlignment="1">
      <alignment horizontal="right" vertical="center" readingOrder="1"/>
    </xf>
    <xf numFmtId="164" fontId="28" fillId="0" borderId="3" xfId="0" applyNumberFormat="1" applyFont="1" applyFill="1" applyBorder="1" applyAlignment="1">
      <alignment horizontal="center" vertical="center"/>
    </xf>
    <xf numFmtId="43" fontId="28" fillId="0" borderId="1" xfId="3" applyNumberFormat="1" applyFont="1" applyFill="1" applyBorder="1" applyAlignment="1">
      <alignment vertical="center"/>
    </xf>
    <xf numFmtId="41" fontId="28" fillId="0" borderId="1" xfId="0" applyNumberFormat="1" applyFont="1" applyFill="1" applyBorder="1" applyAlignment="1">
      <alignment horizontal="right" vertical="center"/>
    </xf>
    <xf numFmtId="0" fontId="29" fillId="0" borderId="1" xfId="0" applyFont="1" applyFill="1" applyBorder="1" applyAlignment="1">
      <alignment horizontal="center" vertical="center"/>
    </xf>
    <xf numFmtId="164" fontId="29" fillId="0" borderId="1" xfId="0" applyNumberFormat="1" applyFont="1" applyFill="1" applyBorder="1" applyAlignment="1">
      <alignment horizontal="right" vertical="center" readingOrder="1"/>
    </xf>
    <xf numFmtId="0" fontId="29" fillId="0" borderId="1" xfId="0" applyFont="1" applyFill="1" applyBorder="1" applyAlignment="1">
      <alignment horizontal="center" vertical="center" readingOrder="1"/>
    </xf>
    <xf numFmtId="41" fontId="29" fillId="0" borderId="2" xfId="0" applyNumberFormat="1" applyFont="1" applyFill="1" applyBorder="1" applyAlignment="1">
      <alignment horizontal="center" vertical="center" readingOrder="1"/>
    </xf>
    <xf numFmtId="41" fontId="29" fillId="0" borderId="2" xfId="0" applyNumberFormat="1" applyFont="1" applyFill="1" applyBorder="1" applyAlignment="1">
      <alignment horizontal="center" vertical="center" shrinkToFit="1" readingOrder="1"/>
    </xf>
    <xf numFmtId="164" fontId="29" fillId="0" borderId="2" xfId="0" applyNumberFormat="1" applyFont="1" applyFill="1" applyBorder="1" applyAlignment="1">
      <alignment horizontal="center" vertical="center" shrinkToFit="1" readingOrder="1"/>
    </xf>
    <xf numFmtId="164" fontId="29" fillId="0" borderId="2" xfId="0" applyNumberFormat="1" applyFont="1" applyFill="1" applyBorder="1" applyAlignment="1">
      <alignment horizontal="right" vertical="center" readingOrder="1"/>
    </xf>
    <xf numFmtId="41" fontId="29" fillId="0" borderId="2" xfId="0" applyNumberFormat="1" applyFont="1" applyFill="1" applyBorder="1" applyAlignment="1" applyProtection="1">
      <alignment horizontal="center" vertical="center" readingOrder="1"/>
      <protection locked="0"/>
    </xf>
    <xf numFmtId="41" fontId="6" fillId="0" borderId="4" xfId="0" applyNumberFormat="1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/>
    </xf>
    <xf numFmtId="43" fontId="6" fillId="0" borderId="11" xfId="3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10" fillId="0" borderId="6" xfId="0" applyFont="1" applyFill="1" applyBorder="1"/>
    <xf numFmtId="0" fontId="34" fillId="0" borderId="0" xfId="2" applyNumberFormat="1" applyFont="1" applyFill="1" applyBorder="1" applyAlignment="1">
      <alignment vertical="center"/>
    </xf>
    <xf numFmtId="4" fontId="37" fillId="0" borderId="0" xfId="2" applyNumberFormat="1" applyFont="1" applyFill="1" applyBorder="1" applyAlignment="1">
      <alignment horizontal="center" vertical="center"/>
    </xf>
    <xf numFmtId="41" fontId="38" fillId="0" borderId="0" xfId="0" applyNumberFormat="1" applyFont="1" applyFill="1" applyAlignment="1">
      <alignment vertical="center"/>
    </xf>
    <xf numFmtId="41" fontId="39" fillId="0" borderId="0" xfId="0" applyNumberFormat="1" applyFont="1" applyFill="1" applyAlignment="1">
      <alignment vertical="center"/>
    </xf>
    <xf numFmtId="3" fontId="37" fillId="0" borderId="0" xfId="2" applyNumberFormat="1" applyFont="1" applyFill="1" applyBorder="1" applyAlignment="1">
      <alignment horizontal="center" vertical="center"/>
    </xf>
    <xf numFmtId="43" fontId="37" fillId="0" borderId="0" xfId="3" applyFont="1" applyFill="1" applyBorder="1" applyAlignment="1">
      <alignment vertical="center"/>
    </xf>
    <xf numFmtId="43" fontId="33" fillId="0" borderId="0" xfId="3" applyFont="1" applyFill="1" applyBorder="1" applyAlignment="1">
      <alignment vertical="center"/>
    </xf>
    <xf numFmtId="41" fontId="21" fillId="0" borderId="0" xfId="2" applyNumberFormat="1" applyFont="1" applyFill="1" applyBorder="1" applyAlignment="1">
      <alignment horizontal="center" vertical="center"/>
    </xf>
    <xf numFmtId="41" fontId="40" fillId="0" borderId="0" xfId="2" applyNumberFormat="1" applyFont="1" applyFill="1" applyBorder="1" applyAlignment="1">
      <alignment vertical="center"/>
    </xf>
    <xf numFmtId="41" fontId="35" fillId="0" borderId="0" xfId="3" applyNumberFormat="1" applyFont="1" applyFill="1" applyAlignment="1">
      <alignment vertical="center"/>
    </xf>
    <xf numFmtId="41" fontId="36" fillId="0" borderId="0" xfId="2" applyNumberFormat="1" applyFont="1" applyFill="1" applyBorder="1" applyAlignment="1">
      <alignment vertical="center"/>
    </xf>
    <xf numFmtId="49" fontId="0" fillId="0" borderId="0" xfId="0" applyNumberFormat="1" applyFont="1" applyFill="1" applyAlignment="1">
      <alignment horizontal="center" vertical="center"/>
    </xf>
    <xf numFmtId="2" fontId="32" fillId="0" borderId="0" xfId="1" applyNumberFormat="1" applyFont="1" applyFill="1" applyBorder="1" applyAlignment="1">
      <alignment vertical="center"/>
    </xf>
    <xf numFmtId="167" fontId="41" fillId="0" borderId="0" xfId="2" applyNumberFormat="1" applyFont="1" applyFill="1" applyBorder="1" applyAlignment="1">
      <alignment horizontal="center" vertical="center"/>
    </xf>
    <xf numFmtId="166" fontId="42" fillId="0" borderId="0" xfId="1" applyNumberFormat="1" applyFont="1" applyFill="1" applyBorder="1" applyAlignment="1">
      <alignment horizontal="center" vertical="center"/>
    </xf>
    <xf numFmtId="166" fontId="43" fillId="0" borderId="0" xfId="0" applyNumberFormat="1" applyFont="1" applyFill="1" applyBorder="1" applyAlignment="1">
      <alignment horizontal="center" vertical="center"/>
    </xf>
    <xf numFmtId="166" fontId="31" fillId="0" borderId="0" xfId="0" applyNumberFormat="1" applyFont="1" applyFill="1" applyBorder="1" applyAlignment="1">
      <alignment horizontal="center" vertical="center"/>
    </xf>
    <xf numFmtId="41" fontId="44" fillId="0" borderId="0" xfId="0" applyNumberFormat="1" applyFont="1" applyFill="1" applyBorder="1" applyAlignment="1">
      <alignment vertical="center"/>
    </xf>
    <xf numFmtId="41" fontId="45" fillId="0" borderId="0" xfId="0" applyNumberFormat="1" applyFont="1" applyFill="1" applyBorder="1" applyAlignment="1">
      <alignment vertical="center"/>
    </xf>
    <xf numFmtId="49" fontId="9" fillId="0" borderId="0" xfId="0" applyNumberFormat="1" applyFont="1" applyFill="1"/>
    <xf numFmtId="164" fontId="29" fillId="9" borderId="1" xfId="0" applyNumberFormat="1" applyFont="1" applyFill="1" applyBorder="1" applyAlignment="1">
      <alignment horizontal="center" vertical="center" shrinkToFit="1" readingOrder="1"/>
    </xf>
    <xf numFmtId="0" fontId="5" fillId="0" borderId="6" xfId="0" applyFont="1" applyBorder="1" applyAlignment="1">
      <alignment horizontal="center" vertical="center"/>
    </xf>
    <xf numFmtId="43" fontId="46" fillId="0" borderId="11" xfId="3" applyFont="1" applyFill="1" applyBorder="1" applyAlignment="1">
      <alignment horizontal="center" vertical="center"/>
    </xf>
    <xf numFmtId="0" fontId="24" fillId="0" borderId="0" xfId="0" applyFont="1" applyFill="1"/>
    <xf numFmtId="49" fontId="24" fillId="0" borderId="0" xfId="0" applyNumberFormat="1" applyFont="1" applyFill="1" applyAlignment="1">
      <alignment horizontal="center" vertical="center"/>
    </xf>
    <xf numFmtId="0" fontId="28" fillId="0" borderId="0" xfId="0" applyFont="1" applyFill="1"/>
    <xf numFmtId="0" fontId="28" fillId="0" borderId="0" xfId="0" applyFont="1"/>
    <xf numFmtId="0" fontId="27" fillId="0" borderId="0" xfId="0" applyFont="1"/>
    <xf numFmtId="4" fontId="20" fillId="0" borderId="0" xfId="2" applyNumberFormat="1" applyFont="1" applyFill="1" applyBorder="1" applyAlignment="1">
      <alignment horizontal="center" vertical="center"/>
    </xf>
    <xf numFmtId="4" fontId="15" fillId="0" borderId="0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Font="1" applyFill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23" fillId="0" borderId="17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wrapText="1"/>
    </xf>
    <xf numFmtId="0" fontId="4" fillId="0" borderId="0" xfId="0" applyFont="1" applyFill="1" applyAlignment="1">
      <alignment horizontal="left"/>
    </xf>
    <xf numFmtId="0" fontId="22" fillId="0" borderId="0" xfId="0" applyFont="1" applyFill="1" applyBorder="1" applyAlignment="1">
      <alignment horizontal="left" wrapText="1"/>
    </xf>
    <xf numFmtId="0" fontId="4" fillId="5" borderId="5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wrapText="1"/>
    </xf>
  </cellXfs>
  <cellStyles count="4">
    <cellStyle name="Comma" xfId="3" builtinId="3"/>
    <cellStyle name="Comma [0]" xfId="1" builtinId="6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6D8838"/>
      <color rgb="FF81A04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99"/>
  <sheetViews>
    <sheetView tabSelected="1" zoomScale="70" zoomScaleNormal="70" zoomScaleSheetLayoutView="70" workbookViewId="0">
      <pane ySplit="6" topLeftCell="A70" activePane="bottomLeft" state="frozen"/>
      <selection pane="bottomLeft" activeCell="AK15" sqref="AK15"/>
    </sheetView>
  </sheetViews>
  <sheetFormatPr defaultRowHeight="47.25" customHeight="1" x14ac:dyDescent="0.25"/>
  <cols>
    <col min="1" max="1" width="6" style="100" customWidth="1"/>
    <col min="2" max="2" width="29.28515625" style="24" customWidth="1"/>
    <col min="3" max="3" width="14.140625" style="24" hidden="1" customWidth="1"/>
    <col min="4" max="4" width="6" style="24" customWidth="1"/>
    <col min="5" max="5" width="9.28515625" style="24" customWidth="1"/>
    <col min="6" max="8" width="3.5703125" style="24" customWidth="1"/>
    <col min="9" max="9" width="4.85546875" style="24" customWidth="1"/>
    <col min="10" max="11" width="3.5703125" style="24" customWidth="1"/>
    <col min="12" max="12" width="4.42578125" style="24" customWidth="1"/>
    <col min="13" max="13" width="3.5703125" style="24" customWidth="1"/>
    <col min="14" max="14" width="4.85546875" style="24" customWidth="1"/>
    <col min="15" max="15" width="4.5703125" style="24" customWidth="1"/>
    <col min="16" max="16" width="3.5703125" style="24" customWidth="1"/>
    <col min="17" max="17" width="5.140625" style="24" customWidth="1"/>
    <col min="18" max="18" width="3.5703125" style="24" customWidth="1"/>
    <col min="19" max="19" width="15.85546875" style="24" customWidth="1"/>
    <col min="20" max="20" width="15.7109375" style="24" customWidth="1"/>
    <col min="21" max="22" width="15.85546875" style="24" customWidth="1"/>
    <col min="23" max="23" width="16" style="24" customWidth="1"/>
    <col min="24" max="24" width="14.140625" style="24" customWidth="1"/>
    <col min="25" max="25" width="7.85546875" style="24" customWidth="1"/>
    <col min="26" max="26" width="15.5703125" style="24" customWidth="1"/>
    <col min="27" max="28" width="7.85546875" style="24" customWidth="1"/>
    <col min="29" max="29" width="15.42578125" style="24" customWidth="1"/>
    <col min="30" max="30" width="7.85546875" style="24" customWidth="1"/>
    <col min="31" max="31" width="14.140625" style="24" customWidth="1"/>
    <col min="32" max="32" width="13.85546875" style="24" customWidth="1"/>
    <col min="33" max="33" width="7" style="24" customWidth="1"/>
    <col min="34" max="34" width="13.85546875" style="24" customWidth="1"/>
    <col min="35" max="35" width="7.85546875" style="24" customWidth="1"/>
    <col min="36" max="36" width="4.85546875" style="24" customWidth="1"/>
    <col min="37" max="37" width="11.5703125" style="24" customWidth="1"/>
    <col min="38" max="38" width="10" style="24" customWidth="1"/>
    <col min="39" max="39" width="8.140625" style="24" customWidth="1"/>
    <col min="40" max="40" width="8.7109375" style="24" customWidth="1"/>
    <col min="41" max="41" width="5.28515625" style="24" customWidth="1"/>
    <col min="42" max="42" width="4.140625" style="24" customWidth="1"/>
    <col min="43" max="43" width="4.7109375" style="24" customWidth="1"/>
    <col min="44" max="44" width="5.140625" style="24" customWidth="1"/>
    <col min="45" max="45" width="5.28515625" style="24" customWidth="1"/>
    <col min="46" max="46" width="16" style="178" customWidth="1"/>
    <col min="47" max="47" width="11.42578125" style="43" customWidth="1"/>
    <col min="48" max="48" width="9.42578125" style="25" customWidth="1"/>
    <col min="49" max="49" width="28.28515625" style="24" customWidth="1"/>
    <col min="50" max="50" width="16" style="24" customWidth="1"/>
    <col min="51" max="51" width="17.85546875" style="24" bestFit="1" customWidth="1"/>
    <col min="52" max="52" width="18.28515625" style="24" bestFit="1" customWidth="1"/>
    <col min="53" max="53" width="17.85546875" style="24" bestFit="1" customWidth="1"/>
    <col min="54" max="54" width="9.140625" style="24"/>
    <col min="55" max="55" width="15.7109375" style="24" customWidth="1"/>
    <col min="56" max="56" width="13.5703125" style="24" customWidth="1"/>
    <col min="57" max="16384" width="9.140625" style="24"/>
  </cols>
  <sheetData>
    <row r="1" spans="1:79" ht="30" customHeight="1" x14ac:dyDescent="0.25">
      <c r="A1" s="95" t="s">
        <v>31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03" t="s">
        <v>61</v>
      </c>
      <c r="AU1" s="203"/>
    </row>
    <row r="2" spans="1:79" ht="25.5" customHeight="1" x14ac:dyDescent="0.25">
      <c r="A2" s="205" t="s">
        <v>134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  <c r="AH2" s="205"/>
      <c r="AI2" s="205"/>
      <c r="AJ2" s="205"/>
      <c r="AK2" s="205"/>
      <c r="AL2" s="205"/>
      <c r="AM2" s="205"/>
      <c r="AN2" s="205"/>
      <c r="AO2" s="205"/>
      <c r="AP2" s="205"/>
      <c r="AQ2" s="205"/>
      <c r="AR2" s="205"/>
      <c r="AS2" s="205"/>
      <c r="AT2" s="205"/>
      <c r="AU2" s="205"/>
    </row>
    <row r="3" spans="1:79" ht="21.75" customHeight="1" x14ac:dyDescent="0.25">
      <c r="A3" s="96" t="s">
        <v>118</v>
      </c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172"/>
      <c r="AU3" s="150"/>
    </row>
    <row r="4" spans="1:79" ht="27" customHeight="1" x14ac:dyDescent="0.25">
      <c r="A4" s="220" t="s">
        <v>11</v>
      </c>
      <c r="B4" s="221" t="s">
        <v>41</v>
      </c>
      <c r="C4" s="222" t="s">
        <v>13</v>
      </c>
      <c r="D4" s="181" t="s">
        <v>28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3"/>
      <c r="S4" s="184" t="s">
        <v>30</v>
      </c>
      <c r="T4" s="185"/>
      <c r="U4" s="181" t="s">
        <v>29</v>
      </c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3"/>
      <c r="AJ4" s="188" t="s">
        <v>32</v>
      </c>
      <c r="AK4" s="189"/>
      <c r="AL4" s="189"/>
      <c r="AM4" s="189"/>
      <c r="AN4" s="189"/>
      <c r="AO4" s="189"/>
      <c r="AP4" s="189"/>
      <c r="AQ4" s="189"/>
      <c r="AR4" s="189"/>
      <c r="AS4" s="189"/>
      <c r="AT4" s="206" t="s">
        <v>8</v>
      </c>
      <c r="AU4" s="209" t="s">
        <v>12</v>
      </c>
      <c r="AV4" s="55"/>
      <c r="AW4" s="56"/>
      <c r="AX4" s="56"/>
    </row>
    <row r="5" spans="1:79" ht="35.25" customHeight="1" x14ac:dyDescent="0.25">
      <c r="A5" s="220"/>
      <c r="B5" s="221"/>
      <c r="C5" s="223"/>
      <c r="D5" s="190" t="s">
        <v>14</v>
      </c>
      <c r="E5" s="191"/>
      <c r="F5" s="192"/>
      <c r="G5" s="193" t="s">
        <v>119</v>
      </c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4"/>
      <c r="S5" s="186"/>
      <c r="T5" s="187"/>
      <c r="U5" s="195" t="s">
        <v>26</v>
      </c>
      <c r="V5" s="196"/>
      <c r="W5" s="197"/>
      <c r="X5" s="198" t="s">
        <v>120</v>
      </c>
      <c r="Y5" s="198"/>
      <c r="Z5" s="198"/>
      <c r="AA5" s="198"/>
      <c r="AB5" s="198"/>
      <c r="AC5" s="198"/>
      <c r="AD5" s="198"/>
      <c r="AE5" s="198"/>
      <c r="AF5" s="198"/>
      <c r="AG5" s="199"/>
      <c r="AH5" s="199"/>
      <c r="AI5" s="200"/>
      <c r="AJ5" s="210" t="s">
        <v>0</v>
      </c>
      <c r="AK5" s="218" t="s">
        <v>1</v>
      </c>
      <c r="AL5" s="218"/>
      <c r="AM5" s="218"/>
      <c r="AN5" s="219"/>
      <c r="AO5" s="201" t="s">
        <v>2</v>
      </c>
      <c r="AP5" s="201" t="s">
        <v>3</v>
      </c>
      <c r="AQ5" s="201" t="s">
        <v>4</v>
      </c>
      <c r="AR5" s="201" t="s">
        <v>5</v>
      </c>
      <c r="AS5" s="212" t="s">
        <v>6</v>
      </c>
      <c r="AT5" s="207"/>
      <c r="AU5" s="209"/>
      <c r="AV5" s="55"/>
      <c r="AW5" s="56"/>
      <c r="AX5" s="56"/>
    </row>
    <row r="6" spans="1:79" ht="73.5" customHeight="1" x14ac:dyDescent="0.25">
      <c r="A6" s="220"/>
      <c r="B6" s="221"/>
      <c r="C6" s="224"/>
      <c r="D6" s="57" t="s">
        <v>9</v>
      </c>
      <c r="E6" s="58" t="s">
        <v>10</v>
      </c>
      <c r="F6" s="83" t="s">
        <v>7</v>
      </c>
      <c r="G6" s="84" t="s">
        <v>45</v>
      </c>
      <c r="H6" s="84" t="s">
        <v>46</v>
      </c>
      <c r="I6" s="84" t="s">
        <v>16</v>
      </c>
      <c r="J6" s="84" t="s">
        <v>60</v>
      </c>
      <c r="K6" s="84" t="s">
        <v>22</v>
      </c>
      <c r="L6" s="84" t="s">
        <v>18</v>
      </c>
      <c r="M6" s="84" t="s">
        <v>15</v>
      </c>
      <c r="N6" s="84" t="s">
        <v>19</v>
      </c>
      <c r="O6" s="84" t="s">
        <v>20</v>
      </c>
      <c r="P6" s="85" t="s">
        <v>21</v>
      </c>
      <c r="Q6" s="85" t="s">
        <v>38</v>
      </c>
      <c r="R6" s="85" t="s">
        <v>17</v>
      </c>
      <c r="S6" s="59" t="s">
        <v>43</v>
      </c>
      <c r="T6" s="59" t="s">
        <v>44</v>
      </c>
      <c r="U6" s="60" t="s">
        <v>9</v>
      </c>
      <c r="V6" s="61" t="s">
        <v>10</v>
      </c>
      <c r="W6" s="62" t="s">
        <v>7</v>
      </c>
      <c r="X6" s="63" t="s">
        <v>45</v>
      </c>
      <c r="Y6" s="63" t="s">
        <v>46</v>
      </c>
      <c r="Z6" s="63" t="s">
        <v>16</v>
      </c>
      <c r="AA6" s="63" t="s">
        <v>60</v>
      </c>
      <c r="AB6" s="63" t="s">
        <v>22</v>
      </c>
      <c r="AC6" s="63" t="s">
        <v>18</v>
      </c>
      <c r="AD6" s="63" t="s">
        <v>15</v>
      </c>
      <c r="AE6" s="63" t="s">
        <v>19</v>
      </c>
      <c r="AF6" s="63" t="s">
        <v>20</v>
      </c>
      <c r="AG6" s="64" t="s">
        <v>21</v>
      </c>
      <c r="AH6" s="64" t="s">
        <v>38</v>
      </c>
      <c r="AI6" s="64" t="s">
        <v>17</v>
      </c>
      <c r="AJ6" s="211"/>
      <c r="AK6" s="65" t="s">
        <v>39</v>
      </c>
      <c r="AL6" s="65" t="s">
        <v>122</v>
      </c>
      <c r="AM6" s="65" t="s">
        <v>123</v>
      </c>
      <c r="AN6" s="65" t="s">
        <v>40</v>
      </c>
      <c r="AO6" s="202"/>
      <c r="AP6" s="202"/>
      <c r="AQ6" s="202"/>
      <c r="AR6" s="202"/>
      <c r="AS6" s="213"/>
      <c r="AT6" s="208"/>
      <c r="AU6" s="209"/>
      <c r="AV6" s="66"/>
      <c r="AW6" s="67"/>
      <c r="AX6" s="68"/>
      <c r="AY6" s="29"/>
      <c r="BA6" s="30"/>
      <c r="BB6" s="31"/>
      <c r="BC6" s="31"/>
      <c r="BD6" s="32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1"/>
      <c r="BQ6" s="34"/>
      <c r="BR6" s="35"/>
      <c r="BS6" s="35"/>
      <c r="BT6" s="35"/>
      <c r="BU6" s="35"/>
      <c r="BV6" s="35"/>
      <c r="BW6" s="35"/>
      <c r="BX6" s="36"/>
      <c r="BY6" s="36"/>
      <c r="BZ6" s="36"/>
      <c r="CA6" s="36"/>
    </row>
    <row r="7" spans="1:79" s="43" customFormat="1" ht="99.75" customHeight="1" x14ac:dyDescent="0.25">
      <c r="A7" s="101">
        <v>1</v>
      </c>
      <c r="B7" s="102" t="s">
        <v>129</v>
      </c>
      <c r="C7" s="103">
        <v>405</v>
      </c>
      <c r="D7" s="104">
        <v>1</v>
      </c>
      <c r="E7" s="105">
        <v>0</v>
      </c>
      <c r="F7" s="106">
        <f>SUM(D7:E7)</f>
        <v>1</v>
      </c>
      <c r="G7" s="105">
        <v>0</v>
      </c>
      <c r="H7" s="107"/>
      <c r="I7" s="107">
        <v>1</v>
      </c>
      <c r="J7" s="107"/>
      <c r="K7" s="107"/>
      <c r="L7" s="107"/>
      <c r="M7" s="107"/>
      <c r="N7" s="107"/>
      <c r="O7" s="107"/>
      <c r="P7" s="103"/>
      <c r="Q7" s="103"/>
      <c r="R7" s="108"/>
      <c r="S7" s="109">
        <v>298297.78000000003</v>
      </c>
      <c r="T7" s="109">
        <v>259389.38</v>
      </c>
      <c r="U7" s="110">
        <v>300000</v>
      </c>
      <c r="V7" s="111">
        <v>0</v>
      </c>
      <c r="W7" s="112">
        <f>SUM(U7:V7)</f>
        <v>300000</v>
      </c>
      <c r="X7" s="113">
        <f>G7</f>
        <v>0</v>
      </c>
      <c r="Y7" s="113">
        <f t="shared" ref="Y7:AI7" si="0">H7</f>
        <v>0</v>
      </c>
      <c r="Z7" s="113">
        <v>300000</v>
      </c>
      <c r="AA7" s="113">
        <f t="shared" si="0"/>
        <v>0</v>
      </c>
      <c r="AB7" s="113">
        <f t="shared" si="0"/>
        <v>0</v>
      </c>
      <c r="AC7" s="113">
        <f t="shared" si="0"/>
        <v>0</v>
      </c>
      <c r="AD7" s="113">
        <f t="shared" si="0"/>
        <v>0</v>
      </c>
      <c r="AE7" s="113">
        <f t="shared" si="0"/>
        <v>0</v>
      </c>
      <c r="AF7" s="113">
        <f t="shared" si="0"/>
        <v>0</v>
      </c>
      <c r="AG7" s="113">
        <f t="shared" si="0"/>
        <v>0</v>
      </c>
      <c r="AH7" s="113">
        <f t="shared" si="0"/>
        <v>0</v>
      </c>
      <c r="AI7" s="113">
        <f t="shared" si="0"/>
        <v>0</v>
      </c>
      <c r="AJ7" s="114"/>
      <c r="AK7" s="115">
        <v>0</v>
      </c>
      <c r="AL7" s="115"/>
      <c r="AM7" s="115"/>
      <c r="AN7" s="115"/>
      <c r="AO7" s="115"/>
      <c r="AP7" s="115">
        <v>0</v>
      </c>
      <c r="AQ7" s="115"/>
      <c r="AR7" s="115">
        <v>0</v>
      </c>
      <c r="AS7" s="115">
        <v>1</v>
      </c>
      <c r="AT7" s="116">
        <v>243813.76000000001</v>
      </c>
      <c r="AU7" s="117"/>
      <c r="AV7" s="69"/>
      <c r="AW7" s="70"/>
      <c r="AX7" s="70"/>
      <c r="AY7" s="37"/>
      <c r="AZ7" s="39"/>
      <c r="BA7" s="38"/>
      <c r="BB7" s="38"/>
      <c r="BC7" s="39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38"/>
      <c r="BQ7" s="41"/>
      <c r="BR7" s="42"/>
      <c r="BS7" s="42"/>
      <c r="BT7" s="42"/>
      <c r="BU7" s="42"/>
      <c r="BV7" s="42"/>
      <c r="BW7" s="42"/>
    </row>
    <row r="8" spans="1:79" s="43" customFormat="1" ht="48.75" customHeight="1" x14ac:dyDescent="0.25">
      <c r="A8" s="101">
        <v>2</v>
      </c>
      <c r="B8" s="118" t="s">
        <v>62</v>
      </c>
      <c r="C8" s="103">
        <v>672</v>
      </c>
      <c r="D8" s="104">
        <v>1</v>
      </c>
      <c r="E8" s="119">
        <v>0</v>
      </c>
      <c r="F8" s="106">
        <f t="shared" ref="F8:F70" si="1">SUM(D8:E8)</f>
        <v>1</v>
      </c>
      <c r="G8" s="119">
        <v>0</v>
      </c>
      <c r="H8" s="107"/>
      <c r="I8" s="107">
        <v>1</v>
      </c>
      <c r="J8" s="107"/>
      <c r="K8" s="107"/>
      <c r="L8" s="107"/>
      <c r="M8" s="107"/>
      <c r="N8" s="107"/>
      <c r="O8" s="107"/>
      <c r="P8" s="103"/>
      <c r="Q8" s="103"/>
      <c r="R8" s="108"/>
      <c r="S8" s="120">
        <v>99350.89</v>
      </c>
      <c r="T8" s="120">
        <v>86392.08</v>
      </c>
      <c r="U8" s="121">
        <v>100000</v>
      </c>
      <c r="V8" s="115">
        <v>0</v>
      </c>
      <c r="W8" s="112">
        <f t="shared" ref="W8:W70" si="2">SUM(U8:V8)</f>
        <v>100000</v>
      </c>
      <c r="X8" s="113">
        <f t="shared" ref="X8:X68" si="3">G8</f>
        <v>0</v>
      </c>
      <c r="Y8" s="113">
        <f t="shared" ref="Y8:Y70" si="4">H8</f>
        <v>0</v>
      </c>
      <c r="Z8" s="113">
        <v>100000</v>
      </c>
      <c r="AA8" s="113">
        <f t="shared" ref="AA8:AA70" si="5">J8</f>
        <v>0</v>
      </c>
      <c r="AB8" s="113">
        <f t="shared" ref="AB8:AB70" si="6">K8</f>
        <v>0</v>
      </c>
      <c r="AC8" s="113">
        <f t="shared" ref="AC8:AC67" si="7">L8</f>
        <v>0</v>
      </c>
      <c r="AD8" s="113">
        <f t="shared" ref="AD8:AD70" si="8">M8</f>
        <v>0</v>
      </c>
      <c r="AE8" s="113">
        <f t="shared" ref="AE8:AE70" si="9">N8</f>
        <v>0</v>
      </c>
      <c r="AF8" s="113">
        <f t="shared" ref="AF8:AF70" si="10">O8</f>
        <v>0</v>
      </c>
      <c r="AG8" s="113">
        <f t="shared" ref="AG8:AG70" si="11">P8</f>
        <v>0</v>
      </c>
      <c r="AH8" s="113">
        <f t="shared" ref="AH8:AH70" si="12">Q8</f>
        <v>0</v>
      </c>
      <c r="AI8" s="113">
        <f t="shared" ref="AI8:AI70" si="13">R8</f>
        <v>0</v>
      </c>
      <c r="AJ8" s="122"/>
      <c r="AK8" s="115">
        <v>0</v>
      </c>
      <c r="AL8" s="115"/>
      <c r="AM8" s="115"/>
      <c r="AN8" s="115"/>
      <c r="AO8" s="115"/>
      <c r="AP8" s="115">
        <v>0</v>
      </c>
      <c r="AQ8" s="115"/>
      <c r="AR8" s="115"/>
      <c r="AS8" s="115">
        <v>1</v>
      </c>
      <c r="AT8" s="116">
        <v>97200</v>
      </c>
      <c r="AU8" s="123"/>
      <c r="AV8" s="69"/>
      <c r="AW8" s="70"/>
      <c r="AX8" s="179">
        <v>159622.29999999999</v>
      </c>
      <c r="AY8" s="37"/>
      <c r="AZ8" s="39"/>
      <c r="BA8" s="38"/>
      <c r="BB8" s="38"/>
      <c r="BC8" s="39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38"/>
      <c r="BQ8" s="41"/>
      <c r="BR8" s="42"/>
      <c r="BS8" s="42"/>
      <c r="BT8" s="42"/>
      <c r="BU8" s="42"/>
      <c r="BV8" s="42"/>
      <c r="BW8" s="42"/>
    </row>
    <row r="9" spans="1:79" s="43" customFormat="1" ht="45.75" customHeight="1" x14ac:dyDescent="0.25">
      <c r="A9" s="101">
        <v>3</v>
      </c>
      <c r="B9" s="118" t="s">
        <v>63</v>
      </c>
      <c r="C9" s="103">
        <v>540</v>
      </c>
      <c r="D9" s="104">
        <v>1</v>
      </c>
      <c r="E9" s="119">
        <v>0</v>
      </c>
      <c r="F9" s="106">
        <f t="shared" si="1"/>
        <v>1</v>
      </c>
      <c r="G9" s="119">
        <v>0</v>
      </c>
      <c r="H9" s="107"/>
      <c r="I9" s="107">
        <v>1</v>
      </c>
      <c r="J9" s="107"/>
      <c r="K9" s="107"/>
      <c r="L9" s="107"/>
      <c r="M9" s="107"/>
      <c r="N9" s="107"/>
      <c r="O9" s="107"/>
      <c r="P9" s="103"/>
      <c r="Q9" s="103"/>
      <c r="R9" s="108"/>
      <c r="S9" s="120">
        <v>299525.55</v>
      </c>
      <c r="T9" s="120">
        <v>260457</v>
      </c>
      <c r="U9" s="121">
        <v>300000</v>
      </c>
      <c r="V9" s="115">
        <v>0</v>
      </c>
      <c r="W9" s="112">
        <f t="shared" si="2"/>
        <v>300000</v>
      </c>
      <c r="X9" s="113">
        <f t="shared" si="3"/>
        <v>0</v>
      </c>
      <c r="Y9" s="113">
        <f t="shared" si="4"/>
        <v>0</v>
      </c>
      <c r="Z9" s="113">
        <v>300000</v>
      </c>
      <c r="AA9" s="113">
        <f t="shared" si="5"/>
        <v>0</v>
      </c>
      <c r="AB9" s="113">
        <f t="shared" si="6"/>
        <v>0</v>
      </c>
      <c r="AC9" s="113">
        <f t="shared" si="7"/>
        <v>0</v>
      </c>
      <c r="AD9" s="113">
        <f t="shared" si="8"/>
        <v>0</v>
      </c>
      <c r="AE9" s="113">
        <f t="shared" si="9"/>
        <v>0</v>
      </c>
      <c r="AF9" s="113">
        <f t="shared" si="10"/>
        <v>0</v>
      </c>
      <c r="AG9" s="113">
        <f t="shared" si="11"/>
        <v>0</v>
      </c>
      <c r="AH9" s="113">
        <f t="shared" si="12"/>
        <v>0</v>
      </c>
      <c r="AI9" s="113">
        <f t="shared" si="13"/>
        <v>0</v>
      </c>
      <c r="AJ9" s="114"/>
      <c r="AK9" s="115">
        <v>0</v>
      </c>
      <c r="AL9" s="115"/>
      <c r="AM9" s="115"/>
      <c r="AN9" s="115"/>
      <c r="AO9" s="115"/>
      <c r="AP9" s="115">
        <v>0</v>
      </c>
      <c r="AQ9" s="115"/>
      <c r="AR9" s="115">
        <v>0</v>
      </c>
      <c r="AS9" s="115">
        <v>1</v>
      </c>
      <c r="AT9" s="116">
        <v>244896</v>
      </c>
      <c r="AU9" s="123"/>
      <c r="AV9" s="69"/>
      <c r="AW9" s="70"/>
      <c r="AX9" s="179">
        <v>4713135.5199999996</v>
      </c>
      <c r="AY9" s="37"/>
      <c r="AZ9" s="39"/>
      <c r="BA9" s="38"/>
      <c r="BB9" s="38"/>
      <c r="BC9" s="39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38"/>
      <c r="BQ9" s="41"/>
      <c r="BR9" s="42"/>
      <c r="BS9" s="42"/>
      <c r="BT9" s="42"/>
      <c r="BU9" s="42"/>
      <c r="BV9" s="42"/>
      <c r="BW9" s="42"/>
    </row>
    <row r="10" spans="1:79" s="43" customFormat="1" ht="36.75" customHeight="1" x14ac:dyDescent="0.25">
      <c r="A10" s="101">
        <v>4</v>
      </c>
      <c r="B10" s="118" t="s">
        <v>64</v>
      </c>
      <c r="C10" s="103">
        <v>297</v>
      </c>
      <c r="D10" s="104">
        <v>1</v>
      </c>
      <c r="E10" s="119">
        <v>0</v>
      </c>
      <c r="F10" s="106">
        <f t="shared" si="1"/>
        <v>1</v>
      </c>
      <c r="G10" s="119">
        <v>0</v>
      </c>
      <c r="H10" s="107"/>
      <c r="I10" s="107">
        <v>1</v>
      </c>
      <c r="J10" s="107"/>
      <c r="K10" s="107"/>
      <c r="L10" s="107"/>
      <c r="M10" s="107"/>
      <c r="N10" s="107"/>
      <c r="O10" s="107"/>
      <c r="P10" s="103"/>
      <c r="Q10" s="103"/>
      <c r="R10" s="108"/>
      <c r="S10" s="120">
        <v>449999.6</v>
      </c>
      <c r="T10" s="120">
        <v>391304</v>
      </c>
      <c r="U10" s="121">
        <v>450000</v>
      </c>
      <c r="V10" s="115">
        <v>0</v>
      </c>
      <c r="W10" s="112">
        <f t="shared" si="2"/>
        <v>450000</v>
      </c>
      <c r="X10" s="113">
        <f t="shared" si="3"/>
        <v>0</v>
      </c>
      <c r="Y10" s="113">
        <f t="shared" si="4"/>
        <v>0</v>
      </c>
      <c r="Z10" s="113">
        <v>450000</v>
      </c>
      <c r="AA10" s="113">
        <f t="shared" si="5"/>
        <v>0</v>
      </c>
      <c r="AB10" s="113">
        <f t="shared" si="6"/>
        <v>0</v>
      </c>
      <c r="AC10" s="113">
        <f t="shared" si="7"/>
        <v>0</v>
      </c>
      <c r="AD10" s="113">
        <f t="shared" si="8"/>
        <v>0</v>
      </c>
      <c r="AE10" s="113">
        <f t="shared" si="9"/>
        <v>0</v>
      </c>
      <c r="AF10" s="113">
        <f t="shared" si="10"/>
        <v>0</v>
      </c>
      <c r="AG10" s="113">
        <f t="shared" si="11"/>
        <v>0</v>
      </c>
      <c r="AH10" s="113">
        <f t="shared" si="12"/>
        <v>0</v>
      </c>
      <c r="AI10" s="113">
        <f t="shared" si="13"/>
        <v>0</v>
      </c>
      <c r="AJ10" s="122"/>
      <c r="AK10" s="115">
        <v>0</v>
      </c>
      <c r="AL10" s="115"/>
      <c r="AM10" s="115"/>
      <c r="AN10" s="115"/>
      <c r="AO10" s="115"/>
      <c r="AP10" s="115">
        <v>0</v>
      </c>
      <c r="AQ10" s="115"/>
      <c r="AR10" s="115">
        <v>0</v>
      </c>
      <c r="AS10" s="115">
        <v>1</v>
      </c>
      <c r="AT10" s="116">
        <v>358001</v>
      </c>
      <c r="AU10" s="123"/>
      <c r="AV10" s="69"/>
      <c r="AW10" s="70"/>
      <c r="AX10" s="179">
        <v>1123517.33</v>
      </c>
      <c r="AZ10" s="39"/>
      <c r="BA10" s="38"/>
      <c r="BB10" s="38"/>
      <c r="BC10" s="39"/>
      <c r="BD10" s="40"/>
      <c r="BE10" s="40"/>
      <c r="BF10" s="40"/>
      <c r="BG10" s="42"/>
      <c r="BH10" s="40"/>
      <c r="BI10" s="40"/>
      <c r="BJ10" s="40"/>
      <c r="BK10" s="40"/>
      <c r="BL10" s="40"/>
      <c r="BM10" s="40"/>
      <c r="BN10" s="40"/>
      <c r="BO10" s="40"/>
      <c r="BP10" s="38"/>
      <c r="BQ10" s="41"/>
      <c r="BR10" s="42"/>
      <c r="BS10" s="42"/>
      <c r="BT10" s="42"/>
      <c r="BU10" s="42"/>
      <c r="BV10" s="42"/>
      <c r="BW10" s="42"/>
    </row>
    <row r="11" spans="1:79" s="43" customFormat="1" ht="54" customHeight="1" x14ac:dyDescent="0.25">
      <c r="A11" s="101">
        <v>5</v>
      </c>
      <c r="B11" s="118" t="s">
        <v>65</v>
      </c>
      <c r="C11" s="103">
        <v>355</v>
      </c>
      <c r="D11" s="104">
        <v>1</v>
      </c>
      <c r="E11" s="119">
        <v>0</v>
      </c>
      <c r="F11" s="106">
        <f t="shared" si="1"/>
        <v>1</v>
      </c>
      <c r="G11" s="119">
        <v>0</v>
      </c>
      <c r="H11" s="107"/>
      <c r="I11" s="107">
        <v>1</v>
      </c>
      <c r="J11" s="107"/>
      <c r="K11" s="107"/>
      <c r="L11" s="107"/>
      <c r="M11" s="107"/>
      <c r="N11" s="107"/>
      <c r="O11" s="107"/>
      <c r="P11" s="103"/>
      <c r="Q11" s="103"/>
      <c r="R11" s="108"/>
      <c r="S11" s="120"/>
      <c r="T11" s="120">
        <v>0</v>
      </c>
      <c r="U11" s="121">
        <v>300000</v>
      </c>
      <c r="V11" s="115">
        <v>0</v>
      </c>
      <c r="W11" s="112">
        <f t="shared" si="2"/>
        <v>300000</v>
      </c>
      <c r="X11" s="113">
        <f t="shared" si="3"/>
        <v>0</v>
      </c>
      <c r="Y11" s="113">
        <f t="shared" si="4"/>
        <v>0</v>
      </c>
      <c r="Z11" s="113">
        <v>300000</v>
      </c>
      <c r="AA11" s="113">
        <f t="shared" si="5"/>
        <v>0</v>
      </c>
      <c r="AB11" s="113">
        <f t="shared" si="6"/>
        <v>0</v>
      </c>
      <c r="AC11" s="113">
        <f t="shared" si="7"/>
        <v>0</v>
      </c>
      <c r="AD11" s="113">
        <f t="shared" si="8"/>
        <v>0</v>
      </c>
      <c r="AE11" s="113">
        <f t="shared" si="9"/>
        <v>0</v>
      </c>
      <c r="AF11" s="113">
        <f t="shared" si="10"/>
        <v>0</v>
      </c>
      <c r="AG11" s="113">
        <f t="shared" si="11"/>
        <v>0</v>
      </c>
      <c r="AH11" s="113">
        <f t="shared" si="12"/>
        <v>0</v>
      </c>
      <c r="AI11" s="113">
        <f t="shared" si="13"/>
        <v>0</v>
      </c>
      <c r="AJ11" s="122"/>
      <c r="AK11" s="115">
        <v>0</v>
      </c>
      <c r="AL11" s="115"/>
      <c r="AM11" s="115"/>
      <c r="AN11" s="115"/>
      <c r="AO11" s="115"/>
      <c r="AP11" s="115">
        <v>0</v>
      </c>
      <c r="AQ11" s="115"/>
      <c r="AR11" s="115">
        <v>0</v>
      </c>
      <c r="AS11" s="115">
        <v>1</v>
      </c>
      <c r="AT11" s="116">
        <v>258886.39</v>
      </c>
      <c r="AU11" s="123"/>
      <c r="AV11" s="69"/>
      <c r="AW11" s="70"/>
      <c r="AX11" s="179">
        <v>284025</v>
      </c>
      <c r="AY11" s="180">
        <f>SUM(AX8:AX11)</f>
        <v>6280300.1499999994</v>
      </c>
      <c r="AZ11" s="39"/>
      <c r="BA11" s="38"/>
      <c r="BB11" s="38"/>
      <c r="BC11" s="39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38"/>
      <c r="BQ11" s="41"/>
      <c r="BR11" s="42"/>
      <c r="BS11" s="42"/>
      <c r="BT11" s="42"/>
      <c r="BU11" s="42"/>
      <c r="BV11" s="42"/>
      <c r="BW11" s="42"/>
    </row>
    <row r="12" spans="1:79" s="43" customFormat="1" ht="45" customHeight="1" x14ac:dyDescent="0.25">
      <c r="A12" s="101">
        <v>6</v>
      </c>
      <c r="B12" s="118" t="s">
        <v>132</v>
      </c>
      <c r="C12" s="103">
        <v>853</v>
      </c>
      <c r="D12" s="104">
        <v>1</v>
      </c>
      <c r="E12" s="119">
        <v>0</v>
      </c>
      <c r="F12" s="106">
        <f t="shared" si="1"/>
        <v>1</v>
      </c>
      <c r="G12" s="119">
        <v>0</v>
      </c>
      <c r="H12" s="107"/>
      <c r="I12" s="107"/>
      <c r="J12" s="107"/>
      <c r="K12" s="107"/>
      <c r="L12" s="107"/>
      <c r="M12" s="107"/>
      <c r="N12" s="107"/>
      <c r="O12" s="107">
        <v>1</v>
      </c>
      <c r="P12" s="103"/>
      <c r="Q12" s="103"/>
      <c r="R12" s="108"/>
      <c r="S12" s="120"/>
      <c r="T12" s="120"/>
      <c r="U12" s="121">
        <v>50000</v>
      </c>
      <c r="V12" s="115">
        <v>0</v>
      </c>
      <c r="W12" s="112">
        <f t="shared" si="2"/>
        <v>50000</v>
      </c>
      <c r="X12" s="113">
        <f t="shared" si="3"/>
        <v>0</v>
      </c>
      <c r="Y12" s="113">
        <f t="shared" si="4"/>
        <v>0</v>
      </c>
      <c r="Z12" s="113">
        <f t="shared" ref="Z12:Z70" si="14">I12</f>
        <v>0</v>
      </c>
      <c r="AA12" s="113">
        <f t="shared" si="5"/>
        <v>0</v>
      </c>
      <c r="AB12" s="113">
        <f t="shared" si="6"/>
        <v>0</v>
      </c>
      <c r="AC12" s="113">
        <f t="shared" si="7"/>
        <v>0</v>
      </c>
      <c r="AD12" s="113">
        <f t="shared" si="8"/>
        <v>0</v>
      </c>
      <c r="AE12" s="113">
        <f t="shared" si="9"/>
        <v>0</v>
      </c>
      <c r="AF12" s="113">
        <v>50000</v>
      </c>
      <c r="AG12" s="113">
        <f t="shared" si="11"/>
        <v>0</v>
      </c>
      <c r="AH12" s="113">
        <f t="shared" si="12"/>
        <v>0</v>
      </c>
      <c r="AI12" s="113">
        <f t="shared" si="13"/>
        <v>0</v>
      </c>
      <c r="AJ12" s="122"/>
      <c r="AK12" s="115"/>
      <c r="AL12" s="115"/>
      <c r="AM12" s="115"/>
      <c r="AN12" s="115"/>
      <c r="AO12" s="115"/>
      <c r="AP12" s="115">
        <v>0</v>
      </c>
      <c r="AQ12" s="115"/>
      <c r="AR12" s="115">
        <v>0</v>
      </c>
      <c r="AS12" s="115">
        <v>1</v>
      </c>
      <c r="AT12" s="116">
        <v>42500</v>
      </c>
      <c r="AU12" s="123"/>
      <c r="AV12" s="69"/>
      <c r="AW12" s="70"/>
      <c r="AX12" s="179">
        <v>24381</v>
      </c>
      <c r="AY12" s="37"/>
      <c r="AZ12" s="39"/>
      <c r="BA12" s="38"/>
      <c r="BB12" s="38"/>
      <c r="BC12" s="39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38"/>
      <c r="BQ12" s="41"/>
      <c r="BR12" s="42"/>
      <c r="BS12" s="42"/>
      <c r="BT12" s="42"/>
      <c r="BU12" s="42"/>
      <c r="BV12" s="42"/>
      <c r="BW12" s="42"/>
    </row>
    <row r="13" spans="1:79" s="43" customFormat="1" ht="54" customHeight="1" x14ac:dyDescent="0.25">
      <c r="A13" s="101">
        <v>7</v>
      </c>
      <c r="B13" s="118" t="s">
        <v>66</v>
      </c>
      <c r="C13" s="103">
        <v>1105</v>
      </c>
      <c r="D13" s="104">
        <v>1</v>
      </c>
      <c r="E13" s="119">
        <v>0</v>
      </c>
      <c r="F13" s="106">
        <f t="shared" si="1"/>
        <v>1</v>
      </c>
      <c r="G13" s="119">
        <v>0</v>
      </c>
      <c r="H13" s="107"/>
      <c r="I13" s="107"/>
      <c r="J13" s="107"/>
      <c r="K13" s="107"/>
      <c r="L13" s="107">
        <v>1</v>
      </c>
      <c r="M13" s="107"/>
      <c r="N13" s="107"/>
      <c r="O13" s="107"/>
      <c r="P13" s="103"/>
      <c r="Q13" s="103"/>
      <c r="R13" s="108"/>
      <c r="S13" s="120">
        <v>193985.16</v>
      </c>
      <c r="T13" s="120">
        <v>168682.74</v>
      </c>
      <c r="U13" s="124">
        <v>194000</v>
      </c>
      <c r="V13" s="115">
        <v>0</v>
      </c>
      <c r="W13" s="112">
        <f t="shared" si="2"/>
        <v>194000</v>
      </c>
      <c r="X13" s="113">
        <f t="shared" si="3"/>
        <v>0</v>
      </c>
      <c r="Y13" s="113">
        <f t="shared" si="4"/>
        <v>0</v>
      </c>
      <c r="Z13" s="113">
        <f t="shared" si="14"/>
        <v>0</v>
      </c>
      <c r="AA13" s="113">
        <f t="shared" si="5"/>
        <v>0</v>
      </c>
      <c r="AB13" s="113">
        <f t="shared" si="6"/>
        <v>0</v>
      </c>
      <c r="AC13" s="113">
        <v>194000</v>
      </c>
      <c r="AD13" s="113">
        <f t="shared" si="8"/>
        <v>0</v>
      </c>
      <c r="AE13" s="113">
        <f t="shared" si="9"/>
        <v>0</v>
      </c>
      <c r="AF13" s="113">
        <f t="shared" si="10"/>
        <v>0</v>
      </c>
      <c r="AG13" s="113">
        <f t="shared" si="11"/>
        <v>0</v>
      </c>
      <c r="AH13" s="113">
        <f t="shared" si="12"/>
        <v>0</v>
      </c>
      <c r="AI13" s="113">
        <f t="shared" si="13"/>
        <v>0</v>
      </c>
      <c r="AJ13" s="122"/>
      <c r="AK13" s="115">
        <v>0</v>
      </c>
      <c r="AL13" s="115"/>
      <c r="AM13" s="115">
        <v>0</v>
      </c>
      <c r="AN13" s="115"/>
      <c r="AO13" s="115"/>
      <c r="AP13" s="115">
        <v>0</v>
      </c>
      <c r="AQ13" s="115"/>
      <c r="AR13" s="115">
        <v>0</v>
      </c>
      <c r="AS13" s="115">
        <v>1</v>
      </c>
      <c r="AT13" s="116">
        <v>159622.29999999999</v>
      </c>
      <c r="AU13" s="123"/>
      <c r="AV13" s="69"/>
      <c r="AW13" s="70"/>
      <c r="AX13" s="179">
        <v>24508.6</v>
      </c>
      <c r="AY13" s="37"/>
      <c r="AZ13" s="39"/>
      <c r="BA13" s="38"/>
      <c r="BB13" s="38"/>
      <c r="BC13" s="39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38"/>
      <c r="BQ13" s="41"/>
      <c r="BR13" s="42"/>
      <c r="BS13" s="42"/>
      <c r="BT13" s="42"/>
      <c r="BU13" s="42"/>
      <c r="BV13" s="42"/>
      <c r="BW13" s="42"/>
    </row>
    <row r="14" spans="1:79" s="43" customFormat="1" ht="40.5" customHeight="1" x14ac:dyDescent="0.25">
      <c r="A14" s="101">
        <v>8</v>
      </c>
      <c r="B14" s="118" t="s">
        <v>67</v>
      </c>
      <c r="C14" s="103"/>
      <c r="D14" s="104">
        <v>1</v>
      </c>
      <c r="E14" s="119">
        <v>0</v>
      </c>
      <c r="F14" s="106">
        <f t="shared" si="1"/>
        <v>1</v>
      </c>
      <c r="G14" s="119">
        <v>0</v>
      </c>
      <c r="H14" s="107"/>
      <c r="I14" s="107">
        <v>1</v>
      </c>
      <c r="J14" s="107"/>
      <c r="K14" s="107"/>
      <c r="L14" s="107"/>
      <c r="M14" s="107"/>
      <c r="N14" s="107"/>
      <c r="O14" s="107"/>
      <c r="P14" s="103"/>
      <c r="Q14" s="103"/>
      <c r="R14" s="108"/>
      <c r="S14" s="120">
        <v>193456.47</v>
      </c>
      <c r="T14" s="120">
        <v>168223.02</v>
      </c>
      <c r="U14" s="124">
        <v>194000</v>
      </c>
      <c r="V14" s="115">
        <v>0</v>
      </c>
      <c r="W14" s="112">
        <f t="shared" si="2"/>
        <v>194000</v>
      </c>
      <c r="X14" s="113">
        <f t="shared" si="3"/>
        <v>0</v>
      </c>
      <c r="Y14" s="113">
        <f t="shared" si="4"/>
        <v>0</v>
      </c>
      <c r="Z14" s="113">
        <v>194000</v>
      </c>
      <c r="AA14" s="113">
        <f t="shared" si="5"/>
        <v>0</v>
      </c>
      <c r="AB14" s="113">
        <f t="shared" si="6"/>
        <v>0</v>
      </c>
      <c r="AC14" s="113">
        <f t="shared" si="7"/>
        <v>0</v>
      </c>
      <c r="AD14" s="113">
        <f t="shared" si="8"/>
        <v>0</v>
      </c>
      <c r="AE14" s="113">
        <f t="shared" si="9"/>
        <v>0</v>
      </c>
      <c r="AF14" s="113">
        <f t="shared" si="10"/>
        <v>0</v>
      </c>
      <c r="AG14" s="113">
        <f t="shared" si="11"/>
        <v>0</v>
      </c>
      <c r="AH14" s="113">
        <f t="shared" si="12"/>
        <v>0</v>
      </c>
      <c r="AI14" s="113">
        <f t="shared" si="13"/>
        <v>0</v>
      </c>
      <c r="AJ14" s="122"/>
      <c r="AK14" s="115">
        <v>0</v>
      </c>
      <c r="AL14" s="115"/>
      <c r="AM14" s="115"/>
      <c r="AN14" s="115"/>
      <c r="AO14" s="115"/>
      <c r="AP14" s="115">
        <v>0</v>
      </c>
      <c r="AQ14" s="115"/>
      <c r="AR14" s="115">
        <v>0</v>
      </c>
      <c r="AS14" s="115">
        <v>1</v>
      </c>
      <c r="AT14" s="116">
        <v>152368.9</v>
      </c>
      <c r="AU14" s="123"/>
      <c r="AV14" s="69"/>
      <c r="AW14" s="70"/>
      <c r="AX14" s="179">
        <v>24427.53</v>
      </c>
      <c r="AY14" s="180">
        <f>SUM(AX12:AX14)</f>
        <v>73317.13</v>
      </c>
      <c r="AZ14" s="39"/>
      <c r="BA14" s="38"/>
      <c r="BB14" s="38"/>
      <c r="BC14" s="39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38"/>
      <c r="BQ14" s="41"/>
      <c r="BR14" s="42"/>
      <c r="BS14" s="42"/>
      <c r="BT14" s="42"/>
      <c r="BU14" s="42"/>
      <c r="BV14" s="42"/>
      <c r="BW14" s="42"/>
    </row>
    <row r="15" spans="1:79" s="43" customFormat="1" ht="39.75" customHeight="1" x14ac:dyDescent="0.25">
      <c r="A15" s="101">
        <v>9</v>
      </c>
      <c r="B15" s="118" t="s">
        <v>68</v>
      </c>
      <c r="C15" s="103"/>
      <c r="D15" s="104">
        <v>1</v>
      </c>
      <c r="E15" s="119">
        <v>0</v>
      </c>
      <c r="F15" s="106">
        <f t="shared" si="1"/>
        <v>1</v>
      </c>
      <c r="G15" s="119">
        <v>0</v>
      </c>
      <c r="H15" s="107"/>
      <c r="I15" s="107">
        <v>1</v>
      </c>
      <c r="J15" s="107"/>
      <c r="K15" s="107"/>
      <c r="L15" s="107"/>
      <c r="M15" s="107"/>
      <c r="N15" s="107"/>
      <c r="O15" s="107"/>
      <c r="P15" s="103"/>
      <c r="Q15" s="103"/>
      <c r="R15" s="108"/>
      <c r="S15" s="171">
        <v>193300.4</v>
      </c>
      <c r="T15" s="171">
        <v>168087.3</v>
      </c>
      <c r="U15" s="124">
        <v>194000</v>
      </c>
      <c r="V15" s="115">
        <v>0</v>
      </c>
      <c r="W15" s="112">
        <f t="shared" si="2"/>
        <v>194000</v>
      </c>
      <c r="X15" s="113">
        <f t="shared" si="3"/>
        <v>0</v>
      </c>
      <c r="Y15" s="113">
        <f t="shared" si="4"/>
        <v>0</v>
      </c>
      <c r="Z15" s="113">
        <v>194000</v>
      </c>
      <c r="AA15" s="113">
        <f t="shared" si="5"/>
        <v>0</v>
      </c>
      <c r="AB15" s="113">
        <f t="shared" si="6"/>
        <v>0</v>
      </c>
      <c r="AC15" s="113">
        <f t="shared" si="7"/>
        <v>0</v>
      </c>
      <c r="AD15" s="113">
        <f t="shared" si="8"/>
        <v>0</v>
      </c>
      <c r="AE15" s="113">
        <f t="shared" si="9"/>
        <v>0</v>
      </c>
      <c r="AF15" s="113">
        <f t="shared" si="10"/>
        <v>0</v>
      </c>
      <c r="AG15" s="113">
        <f t="shared" si="11"/>
        <v>0</v>
      </c>
      <c r="AH15" s="113">
        <f t="shared" si="12"/>
        <v>0</v>
      </c>
      <c r="AI15" s="113">
        <f t="shared" si="13"/>
        <v>0</v>
      </c>
      <c r="AJ15" s="122"/>
      <c r="AK15" s="125"/>
      <c r="AL15" s="115"/>
      <c r="AM15" s="115"/>
      <c r="AN15" s="115"/>
      <c r="AO15" s="115"/>
      <c r="AP15" s="115">
        <v>0</v>
      </c>
      <c r="AQ15" s="115"/>
      <c r="AR15" s="115">
        <v>0</v>
      </c>
      <c r="AS15" s="115">
        <v>1</v>
      </c>
      <c r="AT15" s="116">
        <v>162850.20000000001</v>
      </c>
      <c r="AU15" s="123"/>
      <c r="AV15" s="69"/>
      <c r="AW15" s="70"/>
      <c r="AX15" s="70"/>
      <c r="AY15" s="180">
        <f>AY11-AY14</f>
        <v>6206983.0199999996</v>
      </c>
      <c r="AZ15" s="39"/>
      <c r="BA15" s="38"/>
      <c r="BB15" s="38"/>
      <c r="BC15" s="39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38"/>
      <c r="BQ15" s="41"/>
      <c r="BR15" s="42"/>
      <c r="BS15" s="42"/>
      <c r="BT15" s="42"/>
      <c r="BU15" s="42"/>
      <c r="BV15" s="42"/>
      <c r="BW15" s="42"/>
    </row>
    <row r="16" spans="1:79" s="43" customFormat="1" ht="54.75" customHeight="1" x14ac:dyDescent="0.25">
      <c r="A16" s="101">
        <v>10</v>
      </c>
      <c r="B16" s="118" t="s">
        <v>69</v>
      </c>
      <c r="C16" s="103"/>
      <c r="D16" s="104">
        <v>1</v>
      </c>
      <c r="E16" s="119">
        <v>0</v>
      </c>
      <c r="F16" s="106">
        <f t="shared" si="1"/>
        <v>1</v>
      </c>
      <c r="G16" s="119">
        <v>0</v>
      </c>
      <c r="H16" s="107"/>
      <c r="I16" s="107">
        <v>1</v>
      </c>
      <c r="J16" s="107"/>
      <c r="K16" s="107"/>
      <c r="L16" s="107"/>
      <c r="M16" s="107"/>
      <c r="N16" s="107"/>
      <c r="O16" s="107"/>
      <c r="P16" s="103"/>
      <c r="Q16" s="103"/>
      <c r="R16" s="108"/>
      <c r="S16" s="171">
        <v>193878.81</v>
      </c>
      <c r="T16" s="171">
        <v>168590.27</v>
      </c>
      <c r="U16" s="124">
        <v>194000</v>
      </c>
      <c r="V16" s="115">
        <v>0</v>
      </c>
      <c r="W16" s="112">
        <f t="shared" si="2"/>
        <v>194000</v>
      </c>
      <c r="X16" s="113">
        <f t="shared" si="3"/>
        <v>0</v>
      </c>
      <c r="Y16" s="113">
        <f t="shared" si="4"/>
        <v>0</v>
      </c>
      <c r="Z16" s="113">
        <v>194000</v>
      </c>
      <c r="AA16" s="113">
        <f t="shared" si="5"/>
        <v>0</v>
      </c>
      <c r="AB16" s="113">
        <f t="shared" si="6"/>
        <v>0</v>
      </c>
      <c r="AC16" s="113">
        <f t="shared" si="7"/>
        <v>0</v>
      </c>
      <c r="AD16" s="113">
        <f t="shared" si="8"/>
        <v>0</v>
      </c>
      <c r="AE16" s="113">
        <f t="shared" si="9"/>
        <v>0</v>
      </c>
      <c r="AF16" s="113">
        <f t="shared" si="10"/>
        <v>0</v>
      </c>
      <c r="AG16" s="113">
        <f t="shared" si="11"/>
        <v>0</v>
      </c>
      <c r="AH16" s="113">
        <f t="shared" si="12"/>
        <v>0</v>
      </c>
      <c r="AI16" s="113">
        <f t="shared" si="13"/>
        <v>0</v>
      </c>
      <c r="AJ16" s="122"/>
      <c r="AK16" s="125"/>
      <c r="AL16" s="115"/>
      <c r="AM16" s="115"/>
      <c r="AN16" s="115"/>
      <c r="AO16" s="115"/>
      <c r="AP16" s="115">
        <v>0</v>
      </c>
      <c r="AQ16" s="115"/>
      <c r="AR16" s="115">
        <v>0</v>
      </c>
      <c r="AS16" s="115">
        <v>1</v>
      </c>
      <c r="AT16" s="116">
        <v>163390.70000000001</v>
      </c>
      <c r="AU16" s="123"/>
      <c r="AV16" s="69"/>
      <c r="AW16" s="70"/>
      <c r="AX16" s="70"/>
      <c r="AY16" s="37"/>
      <c r="AZ16" s="39"/>
      <c r="BA16" s="38"/>
      <c r="BB16" s="38"/>
      <c r="BC16" s="39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38"/>
      <c r="BQ16" s="41"/>
      <c r="BR16" s="42"/>
      <c r="BS16" s="42"/>
      <c r="BT16" s="42"/>
      <c r="BU16" s="42"/>
      <c r="BV16" s="42"/>
      <c r="BW16" s="42"/>
    </row>
    <row r="17" spans="1:75" s="43" customFormat="1" ht="36.75" customHeight="1" x14ac:dyDescent="0.25">
      <c r="A17" s="101">
        <v>11</v>
      </c>
      <c r="B17" s="118" t="s">
        <v>70</v>
      </c>
      <c r="C17" s="103"/>
      <c r="D17" s="104">
        <v>1</v>
      </c>
      <c r="E17" s="119">
        <v>0</v>
      </c>
      <c r="F17" s="106">
        <f t="shared" si="1"/>
        <v>1</v>
      </c>
      <c r="G17" s="119">
        <v>0</v>
      </c>
      <c r="H17" s="107"/>
      <c r="I17" s="107">
        <v>1</v>
      </c>
      <c r="J17" s="107"/>
      <c r="K17" s="107"/>
      <c r="L17" s="107"/>
      <c r="M17" s="107"/>
      <c r="N17" s="107"/>
      <c r="O17" s="107"/>
      <c r="P17" s="103"/>
      <c r="Q17" s="103"/>
      <c r="R17" s="108"/>
      <c r="S17" s="120">
        <v>193404.16</v>
      </c>
      <c r="T17" s="120">
        <v>168177.53</v>
      </c>
      <c r="U17" s="124">
        <v>194000</v>
      </c>
      <c r="V17" s="115">
        <v>0</v>
      </c>
      <c r="W17" s="112">
        <f t="shared" si="2"/>
        <v>194000</v>
      </c>
      <c r="X17" s="113">
        <f t="shared" si="3"/>
        <v>0</v>
      </c>
      <c r="Y17" s="113">
        <f t="shared" si="4"/>
        <v>0</v>
      </c>
      <c r="Z17" s="113">
        <v>194000</v>
      </c>
      <c r="AA17" s="113">
        <f t="shared" si="5"/>
        <v>0</v>
      </c>
      <c r="AB17" s="113">
        <f t="shared" si="6"/>
        <v>0</v>
      </c>
      <c r="AC17" s="113">
        <f t="shared" si="7"/>
        <v>0</v>
      </c>
      <c r="AD17" s="113">
        <f t="shared" si="8"/>
        <v>0</v>
      </c>
      <c r="AE17" s="113">
        <f t="shared" si="9"/>
        <v>0</v>
      </c>
      <c r="AF17" s="113">
        <f t="shared" si="10"/>
        <v>0</v>
      </c>
      <c r="AG17" s="113">
        <f t="shared" si="11"/>
        <v>0</v>
      </c>
      <c r="AH17" s="113">
        <f t="shared" si="12"/>
        <v>0</v>
      </c>
      <c r="AI17" s="113">
        <f t="shared" si="13"/>
        <v>0</v>
      </c>
      <c r="AJ17" s="122"/>
      <c r="AK17" s="125"/>
      <c r="AL17" s="115"/>
      <c r="AM17" s="115"/>
      <c r="AN17" s="115"/>
      <c r="AO17" s="115"/>
      <c r="AP17" s="115">
        <v>0</v>
      </c>
      <c r="AQ17" s="115"/>
      <c r="AR17" s="115">
        <v>0</v>
      </c>
      <c r="AS17" s="115">
        <v>1</v>
      </c>
      <c r="AT17" s="116">
        <v>193839.35</v>
      </c>
      <c r="AU17" s="123"/>
      <c r="AV17" s="69"/>
      <c r="AW17" s="70"/>
      <c r="AX17" s="70"/>
      <c r="AY17" s="37"/>
      <c r="AZ17" s="39"/>
      <c r="BA17" s="38"/>
      <c r="BB17" s="38"/>
      <c r="BC17" s="39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38"/>
      <c r="BQ17" s="41"/>
      <c r="BR17" s="42"/>
      <c r="BS17" s="42"/>
      <c r="BT17" s="42"/>
      <c r="BU17" s="42"/>
      <c r="BV17" s="42"/>
      <c r="BW17" s="42"/>
    </row>
    <row r="18" spans="1:75" s="43" customFormat="1" ht="51" customHeight="1" x14ac:dyDescent="0.25">
      <c r="A18" s="101">
        <v>12</v>
      </c>
      <c r="B18" s="118" t="s">
        <v>71</v>
      </c>
      <c r="C18" s="103"/>
      <c r="D18" s="104">
        <v>1</v>
      </c>
      <c r="E18" s="119">
        <v>0</v>
      </c>
      <c r="F18" s="106">
        <f t="shared" si="1"/>
        <v>1</v>
      </c>
      <c r="G18" s="119">
        <v>0</v>
      </c>
      <c r="H18" s="107"/>
      <c r="I18" s="107"/>
      <c r="J18" s="107"/>
      <c r="K18" s="107"/>
      <c r="L18" s="107">
        <v>1</v>
      </c>
      <c r="M18" s="107"/>
      <c r="N18" s="107"/>
      <c r="O18" s="107"/>
      <c r="P18" s="103"/>
      <c r="Q18" s="103"/>
      <c r="R18" s="108"/>
      <c r="S18" s="120">
        <v>104865.18</v>
      </c>
      <c r="T18" s="120">
        <v>120594.96</v>
      </c>
      <c r="U18" s="124">
        <v>121250</v>
      </c>
      <c r="V18" s="115">
        <v>0</v>
      </c>
      <c r="W18" s="112">
        <f t="shared" si="2"/>
        <v>121250</v>
      </c>
      <c r="X18" s="113">
        <f t="shared" si="3"/>
        <v>0</v>
      </c>
      <c r="Y18" s="113">
        <f t="shared" si="4"/>
        <v>0</v>
      </c>
      <c r="Z18" s="113"/>
      <c r="AA18" s="113">
        <f t="shared" si="5"/>
        <v>0</v>
      </c>
      <c r="AB18" s="113">
        <f t="shared" si="6"/>
        <v>0</v>
      </c>
      <c r="AC18" s="113">
        <v>121250</v>
      </c>
      <c r="AD18" s="113">
        <f t="shared" si="8"/>
        <v>0</v>
      </c>
      <c r="AE18" s="113">
        <f t="shared" si="9"/>
        <v>0</v>
      </c>
      <c r="AF18" s="113">
        <f t="shared" si="10"/>
        <v>0</v>
      </c>
      <c r="AG18" s="113">
        <f t="shared" si="11"/>
        <v>0</v>
      </c>
      <c r="AH18" s="113">
        <f t="shared" si="12"/>
        <v>0</v>
      </c>
      <c r="AI18" s="113">
        <f t="shared" si="13"/>
        <v>0</v>
      </c>
      <c r="AJ18" s="122"/>
      <c r="AK18" s="125"/>
      <c r="AL18" s="115"/>
      <c r="AM18" s="115"/>
      <c r="AN18" s="115"/>
      <c r="AO18" s="115"/>
      <c r="AP18" s="115">
        <v>0</v>
      </c>
      <c r="AQ18" s="115"/>
      <c r="AR18" s="115">
        <v>0</v>
      </c>
      <c r="AS18" s="115">
        <v>1</v>
      </c>
      <c r="AT18" s="116">
        <v>104865.18</v>
      </c>
      <c r="AU18" s="123"/>
      <c r="AV18" s="69"/>
      <c r="AW18" s="70"/>
      <c r="AX18" s="70"/>
      <c r="AY18" s="37"/>
      <c r="AZ18" s="39"/>
      <c r="BA18" s="38"/>
      <c r="BB18" s="38"/>
      <c r="BC18" s="39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38"/>
      <c r="BQ18" s="41"/>
      <c r="BR18" s="42"/>
      <c r="BS18" s="42"/>
      <c r="BT18" s="42"/>
      <c r="BU18" s="42"/>
      <c r="BV18" s="42"/>
      <c r="BW18" s="42"/>
    </row>
    <row r="19" spans="1:75" s="43" customFormat="1" ht="57" customHeight="1" x14ac:dyDescent="0.25">
      <c r="A19" s="101">
        <v>13</v>
      </c>
      <c r="B19" s="118" t="s">
        <v>72</v>
      </c>
      <c r="C19" s="103"/>
      <c r="D19" s="104">
        <v>1</v>
      </c>
      <c r="E19" s="119">
        <v>0</v>
      </c>
      <c r="F19" s="106">
        <f t="shared" si="1"/>
        <v>1</v>
      </c>
      <c r="G19" s="119">
        <v>0</v>
      </c>
      <c r="H19" s="107"/>
      <c r="I19" s="107">
        <v>1</v>
      </c>
      <c r="J19" s="107"/>
      <c r="K19" s="107"/>
      <c r="L19" s="107"/>
      <c r="M19" s="107"/>
      <c r="N19" s="107"/>
      <c r="O19" s="107"/>
      <c r="P19" s="103"/>
      <c r="Q19" s="103"/>
      <c r="R19" s="108"/>
      <c r="S19" s="171">
        <v>193038.07999999999</v>
      </c>
      <c r="T19" s="171">
        <v>167859.20000000001</v>
      </c>
      <c r="U19" s="124">
        <v>194000</v>
      </c>
      <c r="V19" s="115">
        <v>0</v>
      </c>
      <c r="W19" s="112">
        <f t="shared" si="2"/>
        <v>194000</v>
      </c>
      <c r="X19" s="113">
        <f t="shared" si="3"/>
        <v>0</v>
      </c>
      <c r="Y19" s="113">
        <f t="shared" si="4"/>
        <v>0</v>
      </c>
      <c r="Z19" s="113">
        <v>194000</v>
      </c>
      <c r="AA19" s="113">
        <f t="shared" si="5"/>
        <v>0</v>
      </c>
      <c r="AB19" s="113">
        <f t="shared" si="6"/>
        <v>0</v>
      </c>
      <c r="AC19" s="113">
        <f t="shared" si="7"/>
        <v>0</v>
      </c>
      <c r="AD19" s="113">
        <f t="shared" si="8"/>
        <v>0</v>
      </c>
      <c r="AE19" s="113">
        <f t="shared" si="9"/>
        <v>0</v>
      </c>
      <c r="AF19" s="113">
        <f t="shared" si="10"/>
        <v>0</v>
      </c>
      <c r="AG19" s="113">
        <f t="shared" si="11"/>
        <v>0</v>
      </c>
      <c r="AH19" s="113">
        <f t="shared" si="12"/>
        <v>0</v>
      </c>
      <c r="AI19" s="113">
        <f t="shared" si="13"/>
        <v>0</v>
      </c>
      <c r="AJ19" s="122"/>
      <c r="AK19" s="125"/>
      <c r="AL19" s="115"/>
      <c r="AM19" s="115"/>
      <c r="AN19" s="115"/>
      <c r="AO19" s="115"/>
      <c r="AP19" s="115">
        <v>0</v>
      </c>
      <c r="AQ19" s="115"/>
      <c r="AR19" s="115">
        <v>0</v>
      </c>
      <c r="AS19" s="115">
        <v>1</v>
      </c>
      <c r="AT19" s="116">
        <v>162560</v>
      </c>
      <c r="AU19" s="123"/>
      <c r="AV19" s="69"/>
      <c r="AW19" s="70"/>
      <c r="AX19" s="70"/>
      <c r="AY19" s="37"/>
      <c r="AZ19" s="39"/>
      <c r="BA19" s="38"/>
      <c r="BB19" s="38"/>
      <c r="BC19" s="39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38"/>
      <c r="BQ19" s="41"/>
      <c r="BR19" s="42"/>
      <c r="BS19" s="42"/>
      <c r="BT19" s="42"/>
      <c r="BU19" s="42"/>
      <c r="BV19" s="42"/>
      <c r="BW19" s="42"/>
    </row>
    <row r="20" spans="1:75" s="43" customFormat="1" ht="36.75" customHeight="1" x14ac:dyDescent="0.25">
      <c r="A20" s="101">
        <v>14</v>
      </c>
      <c r="B20" s="118" t="s">
        <v>73</v>
      </c>
      <c r="C20" s="103"/>
      <c r="D20" s="104">
        <v>1</v>
      </c>
      <c r="E20" s="119">
        <v>0</v>
      </c>
      <c r="F20" s="106">
        <f t="shared" si="1"/>
        <v>1</v>
      </c>
      <c r="G20" s="119">
        <v>0</v>
      </c>
      <c r="H20" s="107"/>
      <c r="I20" s="107"/>
      <c r="J20" s="107"/>
      <c r="K20" s="107"/>
      <c r="L20" s="107">
        <v>1</v>
      </c>
      <c r="M20" s="107"/>
      <c r="N20" s="107"/>
      <c r="O20" s="107"/>
      <c r="P20" s="103"/>
      <c r="Q20" s="103"/>
      <c r="R20" s="108"/>
      <c r="S20" s="120">
        <v>199994.3</v>
      </c>
      <c r="T20" s="120">
        <v>173908.66</v>
      </c>
      <c r="U20" s="121">
        <v>200000</v>
      </c>
      <c r="V20" s="115">
        <v>0</v>
      </c>
      <c r="W20" s="112">
        <f t="shared" si="2"/>
        <v>200000</v>
      </c>
      <c r="X20" s="113">
        <f t="shared" si="3"/>
        <v>0</v>
      </c>
      <c r="Y20" s="113">
        <f t="shared" si="4"/>
        <v>0</v>
      </c>
      <c r="Z20" s="113">
        <f t="shared" si="14"/>
        <v>0</v>
      </c>
      <c r="AA20" s="113">
        <f t="shared" si="5"/>
        <v>0</v>
      </c>
      <c r="AB20" s="113">
        <f t="shared" si="6"/>
        <v>0</v>
      </c>
      <c r="AC20" s="113">
        <v>200000</v>
      </c>
      <c r="AD20" s="113">
        <f t="shared" si="8"/>
        <v>0</v>
      </c>
      <c r="AE20" s="113">
        <f t="shared" si="9"/>
        <v>0</v>
      </c>
      <c r="AF20" s="113">
        <f t="shared" si="10"/>
        <v>0</v>
      </c>
      <c r="AG20" s="113">
        <f t="shared" si="11"/>
        <v>0</v>
      </c>
      <c r="AH20" s="113">
        <f t="shared" si="12"/>
        <v>0</v>
      </c>
      <c r="AI20" s="113">
        <f t="shared" si="13"/>
        <v>0</v>
      </c>
      <c r="AJ20" s="126"/>
      <c r="AK20" s="115">
        <v>0</v>
      </c>
      <c r="AL20" s="115"/>
      <c r="AM20" s="115"/>
      <c r="AN20" s="115"/>
      <c r="AO20" s="115"/>
      <c r="AP20" s="115">
        <v>0</v>
      </c>
      <c r="AQ20" s="115"/>
      <c r="AR20" s="115">
        <v>0</v>
      </c>
      <c r="AS20" s="115">
        <v>1</v>
      </c>
      <c r="AT20" s="116">
        <v>165099.5</v>
      </c>
      <c r="AU20" s="123"/>
      <c r="AV20" s="69"/>
      <c r="AW20" s="70"/>
      <c r="AX20" s="70"/>
      <c r="AY20" s="37"/>
      <c r="AZ20" s="39"/>
      <c r="BA20" s="38"/>
      <c r="BB20" s="38"/>
      <c r="BC20" s="39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38"/>
      <c r="BQ20" s="41"/>
      <c r="BR20" s="42"/>
      <c r="BS20" s="42"/>
      <c r="BT20" s="42"/>
      <c r="BU20" s="42"/>
      <c r="BV20" s="42"/>
      <c r="BW20" s="42"/>
    </row>
    <row r="21" spans="1:75" s="43" customFormat="1" ht="36" customHeight="1" x14ac:dyDescent="0.25">
      <c r="A21" s="101">
        <v>15</v>
      </c>
      <c r="B21" s="118" t="s">
        <v>74</v>
      </c>
      <c r="C21" s="103"/>
      <c r="D21" s="104">
        <v>1</v>
      </c>
      <c r="E21" s="119">
        <v>0</v>
      </c>
      <c r="F21" s="106">
        <f t="shared" si="1"/>
        <v>1</v>
      </c>
      <c r="G21" s="119">
        <v>0</v>
      </c>
      <c r="H21" s="107"/>
      <c r="I21" s="107">
        <v>1</v>
      </c>
      <c r="J21" s="107"/>
      <c r="K21" s="107"/>
      <c r="L21" s="107"/>
      <c r="M21" s="107"/>
      <c r="N21" s="107"/>
      <c r="O21" s="107"/>
      <c r="P21" s="103"/>
      <c r="Q21" s="103"/>
      <c r="R21" s="108"/>
      <c r="S21" s="120">
        <v>199996.5</v>
      </c>
      <c r="T21" s="120">
        <v>173910</v>
      </c>
      <c r="U21" s="121">
        <v>200000</v>
      </c>
      <c r="V21" s="115">
        <v>0</v>
      </c>
      <c r="W21" s="112">
        <f t="shared" si="2"/>
        <v>200000</v>
      </c>
      <c r="X21" s="113">
        <f t="shared" si="3"/>
        <v>0</v>
      </c>
      <c r="Y21" s="113">
        <f t="shared" si="4"/>
        <v>0</v>
      </c>
      <c r="Z21" s="113">
        <v>200000</v>
      </c>
      <c r="AA21" s="113">
        <f t="shared" si="5"/>
        <v>0</v>
      </c>
      <c r="AB21" s="113">
        <f t="shared" si="6"/>
        <v>0</v>
      </c>
      <c r="AC21" s="113">
        <f t="shared" si="7"/>
        <v>0</v>
      </c>
      <c r="AD21" s="113">
        <f t="shared" si="8"/>
        <v>0</v>
      </c>
      <c r="AE21" s="113">
        <f t="shared" si="9"/>
        <v>0</v>
      </c>
      <c r="AF21" s="113">
        <f t="shared" si="10"/>
        <v>0</v>
      </c>
      <c r="AG21" s="113">
        <f t="shared" si="11"/>
        <v>0</v>
      </c>
      <c r="AH21" s="113">
        <f t="shared" si="12"/>
        <v>0</v>
      </c>
      <c r="AI21" s="113">
        <f t="shared" si="13"/>
        <v>0</v>
      </c>
      <c r="AJ21" s="122"/>
      <c r="AK21" s="115">
        <v>0</v>
      </c>
      <c r="AL21" s="115"/>
      <c r="AM21" s="115"/>
      <c r="AN21" s="115"/>
      <c r="AO21" s="115"/>
      <c r="AP21" s="115">
        <v>0</v>
      </c>
      <c r="AQ21" s="115"/>
      <c r="AR21" s="115">
        <v>0</v>
      </c>
      <c r="AS21" s="115">
        <v>1</v>
      </c>
      <c r="AT21" s="116">
        <v>144359.75</v>
      </c>
      <c r="AU21" s="123"/>
      <c r="AV21" s="69"/>
      <c r="AW21" s="70"/>
      <c r="AX21" s="70"/>
      <c r="AY21" s="37"/>
      <c r="AZ21" s="39"/>
      <c r="BA21" s="38"/>
      <c r="BB21" s="38"/>
      <c r="BC21" s="39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38"/>
      <c r="BQ21" s="41"/>
      <c r="BR21" s="42"/>
      <c r="BS21" s="42"/>
      <c r="BT21" s="42"/>
      <c r="BU21" s="42"/>
      <c r="BV21" s="42"/>
      <c r="BW21" s="42"/>
    </row>
    <row r="22" spans="1:75" s="94" customFormat="1" ht="51.75" customHeight="1" x14ac:dyDescent="0.25">
      <c r="A22" s="101">
        <v>16</v>
      </c>
      <c r="B22" s="118" t="s">
        <v>121</v>
      </c>
      <c r="C22" s="127"/>
      <c r="D22" s="104">
        <v>1</v>
      </c>
      <c r="E22" s="119">
        <v>0</v>
      </c>
      <c r="F22" s="128">
        <f t="shared" si="1"/>
        <v>1</v>
      </c>
      <c r="G22" s="119">
        <v>0</v>
      </c>
      <c r="H22" s="129"/>
      <c r="I22" s="129">
        <v>1</v>
      </c>
      <c r="J22" s="129"/>
      <c r="K22" s="129"/>
      <c r="L22" s="129"/>
      <c r="M22" s="129"/>
      <c r="N22" s="129"/>
      <c r="O22" s="129"/>
      <c r="P22" s="127"/>
      <c r="Q22" s="127"/>
      <c r="R22" s="130"/>
      <c r="S22" s="120">
        <v>192224.59</v>
      </c>
      <c r="T22" s="120">
        <v>167151.82</v>
      </c>
      <c r="U22" s="131">
        <v>194000</v>
      </c>
      <c r="V22" s="132">
        <v>0</v>
      </c>
      <c r="W22" s="133">
        <f t="shared" si="2"/>
        <v>194000</v>
      </c>
      <c r="X22" s="134">
        <f t="shared" si="3"/>
        <v>0</v>
      </c>
      <c r="Y22" s="134">
        <f t="shared" si="4"/>
        <v>0</v>
      </c>
      <c r="Z22" s="134">
        <v>194000</v>
      </c>
      <c r="AA22" s="134">
        <f t="shared" si="5"/>
        <v>0</v>
      </c>
      <c r="AB22" s="134">
        <f t="shared" si="6"/>
        <v>0</v>
      </c>
      <c r="AC22" s="134">
        <f t="shared" si="7"/>
        <v>0</v>
      </c>
      <c r="AD22" s="134">
        <f t="shared" si="8"/>
        <v>0</v>
      </c>
      <c r="AE22" s="134">
        <f t="shared" si="9"/>
        <v>0</v>
      </c>
      <c r="AF22" s="134">
        <f t="shared" si="10"/>
        <v>0</v>
      </c>
      <c r="AG22" s="134">
        <f t="shared" si="11"/>
        <v>0</v>
      </c>
      <c r="AH22" s="134">
        <f t="shared" si="12"/>
        <v>0</v>
      </c>
      <c r="AI22" s="134">
        <f t="shared" si="13"/>
        <v>0</v>
      </c>
      <c r="AJ22" s="122"/>
      <c r="AK22" s="115">
        <v>0</v>
      </c>
      <c r="AL22" s="115"/>
      <c r="AM22" s="115">
        <v>0</v>
      </c>
      <c r="AN22" s="115"/>
      <c r="AO22" s="115"/>
      <c r="AP22" s="115">
        <v>0</v>
      </c>
      <c r="AQ22" s="115"/>
      <c r="AR22" s="115"/>
      <c r="AS22" s="115">
        <v>1</v>
      </c>
      <c r="AT22" s="116">
        <v>158001.5</v>
      </c>
      <c r="AU22" s="135"/>
      <c r="AV22" s="87"/>
      <c r="AW22" s="70"/>
      <c r="AX22" s="70"/>
      <c r="AY22" s="88"/>
      <c r="AZ22" s="90"/>
      <c r="BA22" s="89"/>
      <c r="BB22" s="89"/>
      <c r="BC22" s="90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89"/>
      <c r="BQ22" s="92"/>
      <c r="BR22" s="93"/>
      <c r="BS22" s="93"/>
      <c r="BT22" s="93"/>
      <c r="BU22" s="93"/>
      <c r="BV22" s="93"/>
      <c r="BW22" s="93"/>
    </row>
    <row r="23" spans="1:75" s="43" customFormat="1" ht="55.5" customHeight="1" x14ac:dyDescent="0.25">
      <c r="A23" s="101">
        <v>17</v>
      </c>
      <c r="B23" s="118" t="s">
        <v>75</v>
      </c>
      <c r="C23" s="103"/>
      <c r="D23" s="104">
        <v>1</v>
      </c>
      <c r="E23" s="119">
        <v>0</v>
      </c>
      <c r="F23" s="106">
        <f t="shared" si="1"/>
        <v>1</v>
      </c>
      <c r="G23" s="119">
        <v>1</v>
      </c>
      <c r="H23" s="107"/>
      <c r="I23" s="107"/>
      <c r="J23" s="107"/>
      <c r="K23" s="107"/>
      <c r="L23" s="107"/>
      <c r="M23" s="107"/>
      <c r="N23" s="107"/>
      <c r="O23" s="107"/>
      <c r="P23" s="103"/>
      <c r="Q23" s="103"/>
      <c r="R23" s="108"/>
      <c r="S23" s="120">
        <v>199994.96</v>
      </c>
      <c r="T23" s="120">
        <v>173908.66</v>
      </c>
      <c r="U23" s="121">
        <v>200000</v>
      </c>
      <c r="V23" s="115">
        <v>0</v>
      </c>
      <c r="W23" s="112">
        <f t="shared" si="2"/>
        <v>200000</v>
      </c>
      <c r="X23" s="113">
        <v>200000</v>
      </c>
      <c r="Y23" s="113">
        <f t="shared" si="4"/>
        <v>0</v>
      </c>
      <c r="Z23" s="113">
        <f t="shared" si="14"/>
        <v>0</v>
      </c>
      <c r="AA23" s="113">
        <f t="shared" si="5"/>
        <v>0</v>
      </c>
      <c r="AB23" s="113">
        <f t="shared" si="6"/>
        <v>0</v>
      </c>
      <c r="AC23" s="113">
        <f t="shared" si="7"/>
        <v>0</v>
      </c>
      <c r="AD23" s="113">
        <f t="shared" si="8"/>
        <v>0</v>
      </c>
      <c r="AE23" s="113">
        <f t="shared" si="9"/>
        <v>0</v>
      </c>
      <c r="AF23" s="113">
        <f t="shared" si="10"/>
        <v>0</v>
      </c>
      <c r="AG23" s="113">
        <f t="shared" si="11"/>
        <v>0</v>
      </c>
      <c r="AH23" s="113">
        <f t="shared" si="12"/>
        <v>0</v>
      </c>
      <c r="AI23" s="113">
        <f t="shared" si="13"/>
        <v>0</v>
      </c>
      <c r="AJ23" s="122">
        <f>Z23</f>
        <v>0</v>
      </c>
      <c r="AK23" s="115">
        <v>0</v>
      </c>
      <c r="AL23" s="115"/>
      <c r="AM23" s="115"/>
      <c r="AN23" s="115"/>
      <c r="AO23" s="115">
        <v>0</v>
      </c>
      <c r="AP23" s="115">
        <v>0</v>
      </c>
      <c r="AQ23" s="115"/>
      <c r="AR23" s="115">
        <v>0</v>
      </c>
      <c r="AS23" s="115">
        <v>1</v>
      </c>
      <c r="AT23" s="116">
        <v>199282.03</v>
      </c>
      <c r="AU23" s="123"/>
      <c r="AV23" s="69"/>
      <c r="AW23" s="70"/>
      <c r="AX23" s="70"/>
      <c r="AY23" s="37"/>
      <c r="AZ23" s="39"/>
      <c r="BA23" s="38"/>
      <c r="BB23" s="38"/>
      <c r="BC23" s="39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38"/>
      <c r="BQ23" s="41"/>
      <c r="BR23" s="42"/>
      <c r="BS23" s="42"/>
      <c r="BT23" s="42"/>
      <c r="BU23" s="42"/>
      <c r="BV23" s="42"/>
      <c r="BW23" s="42"/>
    </row>
    <row r="24" spans="1:75" s="43" customFormat="1" ht="49.5" customHeight="1" x14ac:dyDescent="0.25">
      <c r="A24" s="101">
        <v>18</v>
      </c>
      <c r="B24" s="118" t="s">
        <v>76</v>
      </c>
      <c r="C24" s="103">
        <v>569</v>
      </c>
      <c r="D24" s="104">
        <v>1</v>
      </c>
      <c r="E24" s="119">
        <v>0</v>
      </c>
      <c r="F24" s="106">
        <f t="shared" si="1"/>
        <v>1</v>
      </c>
      <c r="G24" s="119">
        <v>0</v>
      </c>
      <c r="H24" s="107"/>
      <c r="I24" s="107"/>
      <c r="J24" s="107"/>
      <c r="K24" s="107"/>
      <c r="L24" s="107">
        <v>1</v>
      </c>
      <c r="M24" s="107"/>
      <c r="N24" s="107"/>
      <c r="O24" s="107"/>
      <c r="P24" s="103"/>
      <c r="Q24" s="103"/>
      <c r="R24" s="108"/>
      <c r="S24" s="120">
        <v>199005.04</v>
      </c>
      <c r="T24" s="120">
        <v>167830.47</v>
      </c>
      <c r="U24" s="121">
        <v>200000</v>
      </c>
      <c r="V24" s="115">
        <v>0</v>
      </c>
      <c r="W24" s="112">
        <f t="shared" si="2"/>
        <v>200000</v>
      </c>
      <c r="X24" s="113">
        <f t="shared" si="3"/>
        <v>0</v>
      </c>
      <c r="Y24" s="113">
        <f t="shared" si="4"/>
        <v>0</v>
      </c>
      <c r="Z24" s="113">
        <f t="shared" si="14"/>
        <v>0</v>
      </c>
      <c r="AA24" s="113">
        <f t="shared" si="5"/>
        <v>0</v>
      </c>
      <c r="AB24" s="113">
        <f t="shared" si="6"/>
        <v>0</v>
      </c>
      <c r="AC24" s="113">
        <v>200000</v>
      </c>
      <c r="AD24" s="113">
        <f t="shared" si="8"/>
        <v>0</v>
      </c>
      <c r="AE24" s="113">
        <f t="shared" si="9"/>
        <v>0</v>
      </c>
      <c r="AF24" s="113">
        <f t="shared" si="10"/>
        <v>0</v>
      </c>
      <c r="AG24" s="113">
        <f t="shared" si="11"/>
        <v>0</v>
      </c>
      <c r="AH24" s="113">
        <f t="shared" si="12"/>
        <v>0</v>
      </c>
      <c r="AI24" s="113">
        <f t="shared" si="13"/>
        <v>0</v>
      </c>
      <c r="AJ24" s="122"/>
      <c r="AK24" s="115"/>
      <c r="AL24" s="115"/>
      <c r="AM24" s="115"/>
      <c r="AN24" s="115"/>
      <c r="AO24" s="115"/>
      <c r="AP24" s="115"/>
      <c r="AQ24" s="115"/>
      <c r="AR24" s="115">
        <v>0</v>
      </c>
      <c r="AS24" s="115">
        <v>1</v>
      </c>
      <c r="AT24" s="116">
        <v>166905</v>
      </c>
      <c r="AU24" s="123"/>
      <c r="AV24" s="69"/>
      <c r="AW24" s="70"/>
      <c r="AX24" s="70"/>
      <c r="AY24" s="37"/>
      <c r="AZ24" s="39"/>
      <c r="BA24" s="38"/>
      <c r="BB24" s="38"/>
      <c r="BC24" s="39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38"/>
      <c r="BQ24" s="41"/>
      <c r="BR24" s="42"/>
      <c r="BS24" s="42"/>
      <c r="BT24" s="42"/>
      <c r="BU24" s="42"/>
      <c r="BV24" s="42"/>
      <c r="BW24" s="42"/>
    </row>
    <row r="25" spans="1:75" s="43" customFormat="1" ht="39" customHeight="1" x14ac:dyDescent="0.25">
      <c r="A25" s="101">
        <v>19</v>
      </c>
      <c r="B25" s="118" t="s">
        <v>77</v>
      </c>
      <c r="C25" s="103">
        <v>391</v>
      </c>
      <c r="D25" s="104">
        <v>1</v>
      </c>
      <c r="E25" s="119">
        <v>0</v>
      </c>
      <c r="F25" s="106">
        <f t="shared" si="1"/>
        <v>1</v>
      </c>
      <c r="G25" s="119">
        <v>0</v>
      </c>
      <c r="H25" s="107"/>
      <c r="I25" s="107"/>
      <c r="J25" s="107"/>
      <c r="K25" s="107"/>
      <c r="L25" s="107">
        <v>1</v>
      </c>
      <c r="M25" s="107"/>
      <c r="N25" s="107"/>
      <c r="O25" s="107"/>
      <c r="P25" s="103"/>
      <c r="Q25" s="103"/>
      <c r="R25" s="108"/>
      <c r="S25" s="120">
        <v>193801.37</v>
      </c>
      <c r="T25" s="120">
        <v>161501.14000000001</v>
      </c>
      <c r="U25" s="121">
        <v>200000</v>
      </c>
      <c r="V25" s="115">
        <v>0</v>
      </c>
      <c r="W25" s="112">
        <f t="shared" si="2"/>
        <v>200000</v>
      </c>
      <c r="X25" s="113">
        <f t="shared" si="3"/>
        <v>0</v>
      </c>
      <c r="Y25" s="113">
        <f t="shared" si="4"/>
        <v>0</v>
      </c>
      <c r="Z25" s="113">
        <f t="shared" si="14"/>
        <v>0</v>
      </c>
      <c r="AA25" s="113">
        <f t="shared" si="5"/>
        <v>0</v>
      </c>
      <c r="AB25" s="113">
        <f t="shared" si="6"/>
        <v>0</v>
      </c>
      <c r="AC25" s="113">
        <v>200000</v>
      </c>
      <c r="AD25" s="113">
        <f t="shared" si="8"/>
        <v>0</v>
      </c>
      <c r="AE25" s="113">
        <f t="shared" si="9"/>
        <v>0</v>
      </c>
      <c r="AF25" s="113">
        <f t="shared" si="10"/>
        <v>0</v>
      </c>
      <c r="AG25" s="113">
        <f t="shared" si="11"/>
        <v>0</v>
      </c>
      <c r="AH25" s="113">
        <f t="shared" si="12"/>
        <v>0</v>
      </c>
      <c r="AI25" s="113">
        <f t="shared" si="13"/>
        <v>0</v>
      </c>
      <c r="AJ25" s="122"/>
      <c r="AK25" s="115"/>
      <c r="AL25" s="115"/>
      <c r="AM25" s="115">
        <v>0</v>
      </c>
      <c r="AN25" s="115"/>
      <c r="AO25" s="115"/>
      <c r="AP25" s="115">
        <v>0</v>
      </c>
      <c r="AQ25" s="115">
        <v>0</v>
      </c>
      <c r="AR25" s="115">
        <v>0</v>
      </c>
      <c r="AS25" s="115">
        <v>1</v>
      </c>
      <c r="AT25" s="116">
        <v>147682.43</v>
      </c>
      <c r="AU25" s="123"/>
      <c r="AV25" s="69"/>
      <c r="AW25" s="70"/>
      <c r="AX25" s="70"/>
      <c r="AY25" s="37"/>
      <c r="AZ25" s="39"/>
      <c r="BA25" s="38"/>
      <c r="BB25" s="38"/>
      <c r="BC25" s="39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38"/>
      <c r="BQ25" s="41"/>
      <c r="BR25" s="42"/>
      <c r="BS25" s="42"/>
      <c r="BT25" s="42"/>
      <c r="BU25" s="42"/>
      <c r="BV25" s="42"/>
      <c r="BW25" s="42"/>
    </row>
    <row r="26" spans="1:75" s="43" customFormat="1" ht="38.25" customHeight="1" x14ac:dyDescent="0.25">
      <c r="A26" s="101">
        <v>20</v>
      </c>
      <c r="B26" s="118" t="s">
        <v>78</v>
      </c>
      <c r="C26" s="103">
        <v>762</v>
      </c>
      <c r="D26" s="104">
        <v>1</v>
      </c>
      <c r="E26" s="119">
        <v>0</v>
      </c>
      <c r="F26" s="106">
        <f t="shared" si="1"/>
        <v>1</v>
      </c>
      <c r="G26" s="119">
        <v>0</v>
      </c>
      <c r="H26" s="107"/>
      <c r="I26" s="107">
        <v>1</v>
      </c>
      <c r="J26" s="107"/>
      <c r="K26" s="107"/>
      <c r="L26" s="107"/>
      <c r="M26" s="107"/>
      <c r="N26" s="107"/>
      <c r="O26" s="107"/>
      <c r="P26" s="103"/>
      <c r="Q26" s="103"/>
      <c r="R26" s="108"/>
      <c r="S26" s="120">
        <v>193852.57</v>
      </c>
      <c r="T26" s="120">
        <v>168567.46</v>
      </c>
      <c r="U26" s="121">
        <v>194000</v>
      </c>
      <c r="V26" s="115">
        <v>0</v>
      </c>
      <c r="W26" s="112">
        <f t="shared" si="2"/>
        <v>194000</v>
      </c>
      <c r="X26" s="113">
        <f t="shared" si="3"/>
        <v>0</v>
      </c>
      <c r="Y26" s="113">
        <f t="shared" si="4"/>
        <v>0</v>
      </c>
      <c r="Z26" s="113">
        <v>194000</v>
      </c>
      <c r="AA26" s="113">
        <f t="shared" si="5"/>
        <v>0</v>
      </c>
      <c r="AB26" s="113">
        <f t="shared" si="6"/>
        <v>0</v>
      </c>
      <c r="AC26" s="113">
        <f t="shared" si="7"/>
        <v>0</v>
      </c>
      <c r="AD26" s="113">
        <f t="shared" si="8"/>
        <v>0</v>
      </c>
      <c r="AE26" s="113">
        <f t="shared" si="9"/>
        <v>0</v>
      </c>
      <c r="AF26" s="113">
        <f t="shared" si="10"/>
        <v>0</v>
      </c>
      <c r="AG26" s="113">
        <f t="shared" si="11"/>
        <v>0</v>
      </c>
      <c r="AH26" s="113">
        <f t="shared" si="12"/>
        <v>0</v>
      </c>
      <c r="AI26" s="113">
        <f t="shared" si="13"/>
        <v>0</v>
      </c>
      <c r="AJ26" s="122"/>
      <c r="AK26" s="115">
        <v>0</v>
      </c>
      <c r="AL26" s="115"/>
      <c r="AM26" s="115"/>
      <c r="AN26" s="115"/>
      <c r="AO26" s="115"/>
      <c r="AP26" s="115">
        <v>0</v>
      </c>
      <c r="AQ26" s="115"/>
      <c r="AR26" s="115">
        <v>0</v>
      </c>
      <c r="AS26" s="115">
        <v>1</v>
      </c>
      <c r="AT26" s="116">
        <v>159727.47</v>
      </c>
      <c r="AU26" s="123"/>
      <c r="AV26" s="69"/>
      <c r="AW26" s="70"/>
      <c r="AX26" s="70"/>
      <c r="AY26" s="37"/>
      <c r="AZ26" s="39"/>
      <c r="BA26" s="38"/>
      <c r="BB26" s="38"/>
      <c r="BC26" s="39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38"/>
      <c r="BQ26" s="41"/>
      <c r="BR26" s="42"/>
      <c r="BS26" s="42"/>
      <c r="BT26" s="42"/>
      <c r="BU26" s="42"/>
      <c r="BV26" s="42"/>
      <c r="BW26" s="42"/>
    </row>
    <row r="27" spans="1:75" s="43" customFormat="1" ht="50.25" customHeight="1" x14ac:dyDescent="0.25">
      <c r="A27" s="101">
        <v>21</v>
      </c>
      <c r="B27" s="118" t="s">
        <v>131</v>
      </c>
      <c r="C27" s="103">
        <v>1147</v>
      </c>
      <c r="D27" s="104">
        <v>1</v>
      </c>
      <c r="E27" s="119"/>
      <c r="F27" s="106">
        <f t="shared" si="1"/>
        <v>1</v>
      </c>
      <c r="G27" s="119">
        <v>1</v>
      </c>
      <c r="H27" s="107"/>
      <c r="I27" s="107"/>
      <c r="J27" s="107"/>
      <c r="K27" s="107"/>
      <c r="L27" s="107"/>
      <c r="M27" s="107"/>
      <c r="N27" s="107"/>
      <c r="O27" s="107"/>
      <c r="P27" s="103"/>
      <c r="Q27" s="103"/>
      <c r="R27" s="108"/>
      <c r="S27" s="120"/>
      <c r="T27" s="120">
        <v>0</v>
      </c>
      <c r="U27" s="124">
        <v>194000</v>
      </c>
      <c r="W27" s="112">
        <f>SUM(U27:U27)</f>
        <v>194000</v>
      </c>
      <c r="X27" s="113">
        <v>194000</v>
      </c>
      <c r="Y27" s="113">
        <f t="shared" si="4"/>
        <v>0</v>
      </c>
      <c r="Z27" s="113">
        <f t="shared" si="14"/>
        <v>0</v>
      </c>
      <c r="AA27" s="113">
        <f t="shared" si="5"/>
        <v>0</v>
      </c>
      <c r="AB27" s="113">
        <f t="shared" si="6"/>
        <v>0</v>
      </c>
      <c r="AC27" s="113">
        <f t="shared" si="7"/>
        <v>0</v>
      </c>
      <c r="AD27" s="113">
        <f t="shared" si="8"/>
        <v>0</v>
      </c>
      <c r="AE27" s="113">
        <f t="shared" si="9"/>
        <v>0</v>
      </c>
      <c r="AF27" s="113">
        <f t="shared" si="10"/>
        <v>0</v>
      </c>
      <c r="AG27" s="113">
        <f t="shared" si="11"/>
        <v>0</v>
      </c>
      <c r="AH27" s="113">
        <f t="shared" si="12"/>
        <v>0</v>
      </c>
      <c r="AI27" s="113">
        <f t="shared" si="13"/>
        <v>0</v>
      </c>
      <c r="AJ27" s="122"/>
      <c r="AK27" s="115">
        <v>0</v>
      </c>
      <c r="AL27" s="115"/>
      <c r="AM27" s="115"/>
      <c r="AN27" s="115"/>
      <c r="AO27" s="115"/>
      <c r="AP27" s="115">
        <v>0</v>
      </c>
      <c r="AQ27" s="115"/>
      <c r="AR27" s="115">
        <v>0</v>
      </c>
      <c r="AS27" s="115">
        <v>1</v>
      </c>
      <c r="AT27" s="116">
        <v>193815</v>
      </c>
      <c r="AU27" s="123"/>
      <c r="AV27" s="69"/>
      <c r="AW27" s="70"/>
      <c r="AX27" s="70"/>
      <c r="AY27" s="37"/>
      <c r="AZ27" s="39"/>
      <c r="BA27" s="38"/>
      <c r="BB27" s="38"/>
      <c r="BC27" s="39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38"/>
      <c r="BQ27" s="41"/>
      <c r="BR27" s="42"/>
      <c r="BS27" s="42"/>
      <c r="BT27" s="42"/>
      <c r="BU27" s="42"/>
      <c r="BV27" s="42"/>
      <c r="BW27" s="42"/>
    </row>
    <row r="28" spans="1:75" s="43" customFormat="1" ht="37.5" customHeight="1" x14ac:dyDescent="0.25">
      <c r="A28" s="101">
        <v>22</v>
      </c>
      <c r="B28" s="118" t="s">
        <v>125</v>
      </c>
      <c r="C28" s="103">
        <v>573</v>
      </c>
      <c r="D28" s="104">
        <v>1</v>
      </c>
      <c r="E28" s="119">
        <v>0</v>
      </c>
      <c r="F28" s="106">
        <f t="shared" si="1"/>
        <v>1</v>
      </c>
      <c r="G28" s="119">
        <v>0</v>
      </c>
      <c r="H28" s="107"/>
      <c r="I28" s="107"/>
      <c r="J28" s="107"/>
      <c r="K28" s="107"/>
      <c r="L28" s="107">
        <v>1</v>
      </c>
      <c r="M28" s="107"/>
      <c r="N28" s="107"/>
      <c r="O28" s="107"/>
      <c r="P28" s="103"/>
      <c r="Q28" s="103"/>
      <c r="R28" s="108"/>
      <c r="S28" s="120">
        <v>193996.24</v>
      </c>
      <c r="T28" s="120">
        <v>167442.39000000001</v>
      </c>
      <c r="U28" s="121">
        <v>194000</v>
      </c>
      <c r="V28" s="136"/>
      <c r="W28" s="112">
        <f t="shared" si="2"/>
        <v>194000</v>
      </c>
      <c r="X28" s="113">
        <f t="shared" si="3"/>
        <v>0</v>
      </c>
      <c r="Y28" s="113">
        <f t="shared" si="4"/>
        <v>0</v>
      </c>
      <c r="Z28" s="113">
        <f t="shared" si="14"/>
        <v>0</v>
      </c>
      <c r="AA28" s="113">
        <f t="shared" si="5"/>
        <v>0</v>
      </c>
      <c r="AB28" s="113">
        <f t="shared" si="6"/>
        <v>0</v>
      </c>
      <c r="AC28" s="113">
        <v>194000</v>
      </c>
      <c r="AD28" s="113">
        <f t="shared" si="8"/>
        <v>0</v>
      </c>
      <c r="AE28" s="113">
        <f t="shared" si="9"/>
        <v>0</v>
      </c>
      <c r="AF28" s="113">
        <f t="shared" si="10"/>
        <v>0</v>
      </c>
      <c r="AG28" s="113">
        <f t="shared" si="11"/>
        <v>0</v>
      </c>
      <c r="AH28" s="113">
        <f t="shared" si="12"/>
        <v>0</v>
      </c>
      <c r="AI28" s="113">
        <f t="shared" si="13"/>
        <v>0</v>
      </c>
      <c r="AJ28" s="122"/>
      <c r="AK28" s="115">
        <v>0</v>
      </c>
      <c r="AL28" s="115"/>
      <c r="AM28" s="115"/>
      <c r="AN28" s="115"/>
      <c r="AO28" s="115"/>
      <c r="AP28" s="115">
        <v>0</v>
      </c>
      <c r="AQ28" s="115"/>
      <c r="AR28" s="115">
        <v>0</v>
      </c>
      <c r="AS28" s="115">
        <v>1</v>
      </c>
      <c r="AT28" s="116">
        <v>161373.85</v>
      </c>
      <c r="AU28" s="123"/>
      <c r="AV28" s="69"/>
      <c r="AW28" s="70"/>
      <c r="AX28" s="70"/>
      <c r="AY28" s="37"/>
      <c r="AZ28" s="39"/>
      <c r="BA28" s="38"/>
      <c r="BB28" s="38"/>
      <c r="BC28" s="39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38"/>
      <c r="BQ28" s="41"/>
      <c r="BR28" s="42"/>
      <c r="BS28" s="42"/>
      <c r="BT28" s="42"/>
      <c r="BU28" s="42"/>
      <c r="BV28" s="42"/>
      <c r="BW28" s="42"/>
    </row>
    <row r="29" spans="1:75" s="43" customFormat="1" ht="50.25" customHeight="1" x14ac:dyDescent="0.25">
      <c r="A29" s="101">
        <v>23</v>
      </c>
      <c r="B29" s="118" t="s">
        <v>79</v>
      </c>
      <c r="C29" s="103">
        <v>95</v>
      </c>
      <c r="D29" s="104">
        <v>1</v>
      </c>
      <c r="E29" s="119">
        <v>0</v>
      </c>
      <c r="F29" s="106">
        <f t="shared" si="1"/>
        <v>1</v>
      </c>
      <c r="G29" s="119">
        <v>0</v>
      </c>
      <c r="H29" s="107"/>
      <c r="I29" s="107"/>
      <c r="J29" s="107"/>
      <c r="K29" s="107"/>
      <c r="L29" s="107"/>
      <c r="M29" s="107"/>
      <c r="N29" s="107">
        <v>1</v>
      </c>
      <c r="O29" s="107"/>
      <c r="P29" s="103"/>
      <c r="Q29" s="103"/>
      <c r="R29" s="108"/>
      <c r="S29" s="120">
        <v>197816.27</v>
      </c>
      <c r="T29" s="120">
        <v>164846.89000000001</v>
      </c>
      <c r="U29" s="121">
        <v>194000</v>
      </c>
      <c r="V29" s="136"/>
      <c r="W29" s="112">
        <f t="shared" si="2"/>
        <v>194000</v>
      </c>
      <c r="X29" s="113">
        <f t="shared" si="3"/>
        <v>0</v>
      </c>
      <c r="Y29" s="113">
        <f t="shared" si="4"/>
        <v>0</v>
      </c>
      <c r="Z29" s="113">
        <f t="shared" si="14"/>
        <v>0</v>
      </c>
      <c r="AA29" s="113">
        <f t="shared" si="5"/>
        <v>0</v>
      </c>
      <c r="AB29" s="113">
        <f t="shared" si="6"/>
        <v>0</v>
      </c>
      <c r="AC29" s="113">
        <f t="shared" si="7"/>
        <v>0</v>
      </c>
      <c r="AD29" s="113">
        <f t="shared" si="8"/>
        <v>0</v>
      </c>
      <c r="AE29" s="113">
        <v>194000</v>
      </c>
      <c r="AF29" s="113">
        <f t="shared" si="10"/>
        <v>0</v>
      </c>
      <c r="AG29" s="113">
        <f t="shared" si="11"/>
        <v>0</v>
      </c>
      <c r="AH29" s="113">
        <f t="shared" si="12"/>
        <v>0</v>
      </c>
      <c r="AI29" s="113">
        <f t="shared" si="13"/>
        <v>0</v>
      </c>
      <c r="AJ29" s="122"/>
      <c r="AK29" s="115"/>
      <c r="AL29" s="115"/>
      <c r="AM29" s="115"/>
      <c r="AN29" s="115"/>
      <c r="AO29" s="115"/>
      <c r="AP29" s="115">
        <v>0</v>
      </c>
      <c r="AQ29" s="115"/>
      <c r="AR29" s="115">
        <v>0</v>
      </c>
      <c r="AS29" s="115">
        <v>1</v>
      </c>
      <c r="AT29" s="116">
        <v>147704.17000000001</v>
      </c>
      <c r="AU29" s="123"/>
      <c r="AV29" s="69"/>
      <c r="AW29" s="70"/>
      <c r="AX29" s="70"/>
      <c r="AY29" s="37"/>
      <c r="AZ29" s="39"/>
      <c r="BA29" s="38"/>
      <c r="BB29" s="38"/>
      <c r="BC29" s="39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38"/>
      <c r="BQ29" s="41"/>
      <c r="BR29" s="42"/>
      <c r="BS29" s="42"/>
      <c r="BT29" s="42"/>
      <c r="BU29" s="42"/>
      <c r="BV29" s="42"/>
      <c r="BW29" s="42"/>
    </row>
    <row r="30" spans="1:75" s="43" customFormat="1" ht="59.25" customHeight="1" x14ac:dyDescent="0.25">
      <c r="A30" s="101">
        <v>24</v>
      </c>
      <c r="B30" s="118" t="s">
        <v>80</v>
      </c>
      <c r="C30" s="103">
        <v>1598</v>
      </c>
      <c r="D30" s="104">
        <v>1</v>
      </c>
      <c r="E30" s="119">
        <v>0</v>
      </c>
      <c r="F30" s="106">
        <f t="shared" si="1"/>
        <v>1</v>
      </c>
      <c r="G30" s="119">
        <v>0</v>
      </c>
      <c r="H30" s="107"/>
      <c r="I30" s="107"/>
      <c r="J30" s="107"/>
      <c r="K30" s="107"/>
      <c r="L30" s="107">
        <v>1</v>
      </c>
      <c r="M30" s="107"/>
      <c r="N30" s="107"/>
      <c r="O30" s="107"/>
      <c r="P30" s="103"/>
      <c r="Q30" s="103"/>
      <c r="R30" s="108"/>
      <c r="S30" s="120">
        <v>43207.34</v>
      </c>
      <c r="T30" s="120">
        <v>37571.599999999999</v>
      </c>
      <c r="U30" s="121">
        <v>43650</v>
      </c>
      <c r="V30" s="136"/>
      <c r="W30" s="112">
        <f t="shared" si="2"/>
        <v>43650</v>
      </c>
      <c r="X30" s="113">
        <f t="shared" si="3"/>
        <v>0</v>
      </c>
      <c r="Y30" s="113">
        <f t="shared" si="4"/>
        <v>0</v>
      </c>
      <c r="Z30" s="113">
        <f t="shared" si="14"/>
        <v>0</v>
      </c>
      <c r="AA30" s="113">
        <f t="shared" si="5"/>
        <v>0</v>
      </c>
      <c r="AB30" s="113">
        <f t="shared" si="6"/>
        <v>0</v>
      </c>
      <c r="AC30" s="113">
        <v>43650</v>
      </c>
      <c r="AD30" s="113">
        <f t="shared" si="8"/>
        <v>0</v>
      </c>
      <c r="AE30" s="113">
        <f t="shared" si="9"/>
        <v>0</v>
      </c>
      <c r="AF30" s="113">
        <f t="shared" si="10"/>
        <v>0</v>
      </c>
      <c r="AG30" s="113">
        <f t="shared" si="11"/>
        <v>0</v>
      </c>
      <c r="AH30" s="113">
        <f t="shared" si="12"/>
        <v>0</v>
      </c>
      <c r="AI30" s="113">
        <f t="shared" si="13"/>
        <v>0</v>
      </c>
      <c r="AJ30" s="122"/>
      <c r="AK30" s="115">
        <v>0</v>
      </c>
      <c r="AL30" s="115"/>
      <c r="AM30" s="115">
        <v>0</v>
      </c>
      <c r="AN30" s="115"/>
      <c r="AO30" s="115"/>
      <c r="AP30" s="115">
        <v>0</v>
      </c>
      <c r="AQ30" s="115"/>
      <c r="AR30" s="115">
        <v>0</v>
      </c>
      <c r="AS30" s="115">
        <v>1</v>
      </c>
      <c r="AT30" s="116">
        <v>35200</v>
      </c>
      <c r="AU30" s="123"/>
      <c r="AV30" s="69"/>
      <c r="AW30" s="70"/>
      <c r="AX30" s="70"/>
      <c r="AY30" s="37"/>
      <c r="AZ30" s="39"/>
      <c r="BA30" s="38"/>
      <c r="BB30" s="38"/>
      <c r="BC30" s="39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38"/>
      <c r="BQ30" s="41"/>
      <c r="BR30" s="42"/>
      <c r="BS30" s="42"/>
      <c r="BT30" s="42"/>
      <c r="BU30" s="42"/>
      <c r="BV30" s="42"/>
      <c r="BW30" s="42"/>
    </row>
    <row r="31" spans="1:75" s="43" customFormat="1" ht="51" customHeight="1" x14ac:dyDescent="0.25">
      <c r="A31" s="101">
        <v>25</v>
      </c>
      <c r="B31" s="118" t="s">
        <v>130</v>
      </c>
      <c r="C31" s="103">
        <v>153</v>
      </c>
      <c r="D31" s="104">
        <v>1</v>
      </c>
      <c r="E31" s="119"/>
      <c r="F31" s="106">
        <f t="shared" si="1"/>
        <v>1</v>
      </c>
      <c r="G31" s="119"/>
      <c r="H31" s="107"/>
      <c r="I31" s="107"/>
      <c r="J31" s="107"/>
      <c r="K31" s="107"/>
      <c r="L31" s="107">
        <v>1</v>
      </c>
      <c r="M31" s="107"/>
      <c r="N31" s="107"/>
      <c r="O31" s="107"/>
      <c r="P31" s="103"/>
      <c r="Q31" s="103"/>
      <c r="R31" s="108"/>
      <c r="S31" s="120"/>
      <c r="T31" s="120"/>
      <c r="U31" s="121">
        <v>97000</v>
      </c>
      <c r="W31" s="112">
        <f>SUM(U31:U31)</f>
        <v>97000</v>
      </c>
      <c r="X31" s="113"/>
      <c r="Y31" s="113">
        <f t="shared" si="4"/>
        <v>0</v>
      </c>
      <c r="Z31" s="113">
        <f t="shared" si="14"/>
        <v>0</v>
      </c>
      <c r="AA31" s="113">
        <f t="shared" si="5"/>
        <v>0</v>
      </c>
      <c r="AB31" s="113">
        <f t="shared" si="6"/>
        <v>0</v>
      </c>
      <c r="AC31" s="113">
        <v>97000</v>
      </c>
      <c r="AD31" s="113">
        <f t="shared" si="8"/>
        <v>0</v>
      </c>
      <c r="AE31" s="113">
        <f t="shared" si="9"/>
        <v>0</v>
      </c>
      <c r="AF31" s="113">
        <f t="shared" si="10"/>
        <v>0</v>
      </c>
      <c r="AG31" s="113">
        <f t="shared" si="11"/>
        <v>0</v>
      </c>
      <c r="AH31" s="113">
        <f t="shared" si="12"/>
        <v>0</v>
      </c>
      <c r="AI31" s="113">
        <f t="shared" si="13"/>
        <v>0</v>
      </c>
      <c r="AJ31" s="122">
        <f>Z31</f>
        <v>0</v>
      </c>
      <c r="AK31" s="115">
        <v>0</v>
      </c>
      <c r="AL31" s="115"/>
      <c r="AM31" s="115"/>
      <c r="AN31" s="115"/>
      <c r="AO31" s="115"/>
      <c r="AP31" s="115">
        <v>0</v>
      </c>
      <c r="AQ31" s="115"/>
      <c r="AR31" s="115">
        <v>0</v>
      </c>
      <c r="AS31" s="115">
        <v>1</v>
      </c>
      <c r="AT31" s="116">
        <v>95550</v>
      </c>
      <c r="AU31" s="123"/>
      <c r="AV31" s="69"/>
      <c r="AW31" s="70"/>
      <c r="AX31" s="70"/>
      <c r="AY31" s="37"/>
      <c r="AZ31" s="39"/>
      <c r="BA31" s="38"/>
      <c r="BB31" s="38"/>
      <c r="BC31" s="39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38"/>
      <c r="BQ31" s="41"/>
      <c r="BR31" s="42"/>
      <c r="BS31" s="42"/>
      <c r="BT31" s="42"/>
      <c r="BU31" s="42"/>
      <c r="BV31" s="42"/>
      <c r="BW31" s="42"/>
    </row>
    <row r="32" spans="1:75" s="43" customFormat="1" ht="37.5" customHeight="1" x14ac:dyDescent="0.25">
      <c r="A32" s="101">
        <v>26</v>
      </c>
      <c r="B32" s="118" t="s">
        <v>81</v>
      </c>
      <c r="C32" s="103"/>
      <c r="D32" s="104">
        <v>1</v>
      </c>
      <c r="E32" s="119">
        <v>0</v>
      </c>
      <c r="F32" s="106">
        <f t="shared" si="1"/>
        <v>1</v>
      </c>
      <c r="G32" s="119">
        <v>0</v>
      </c>
      <c r="H32" s="107"/>
      <c r="I32" s="107"/>
      <c r="J32" s="107"/>
      <c r="K32" s="107"/>
      <c r="L32" s="107"/>
      <c r="M32" s="107"/>
      <c r="N32" s="107"/>
      <c r="O32" s="107"/>
      <c r="P32" s="103"/>
      <c r="Q32" s="103">
        <v>1</v>
      </c>
      <c r="R32" s="108"/>
      <c r="S32" s="120">
        <v>29095</v>
      </c>
      <c r="T32" s="120">
        <v>25300</v>
      </c>
      <c r="U32" s="121">
        <v>29100</v>
      </c>
      <c r="V32" s="136"/>
      <c r="W32" s="112">
        <f t="shared" si="2"/>
        <v>29100</v>
      </c>
      <c r="X32" s="113">
        <f t="shared" si="3"/>
        <v>0</v>
      </c>
      <c r="Y32" s="113">
        <f t="shared" si="4"/>
        <v>0</v>
      </c>
      <c r="Z32" s="113">
        <f t="shared" si="14"/>
        <v>0</v>
      </c>
      <c r="AA32" s="113">
        <f t="shared" si="5"/>
        <v>0</v>
      </c>
      <c r="AB32" s="113">
        <f t="shared" si="6"/>
        <v>0</v>
      </c>
      <c r="AC32" s="113">
        <f t="shared" si="7"/>
        <v>0</v>
      </c>
      <c r="AD32" s="113">
        <f t="shared" si="8"/>
        <v>0</v>
      </c>
      <c r="AE32" s="113">
        <f t="shared" si="9"/>
        <v>0</v>
      </c>
      <c r="AF32" s="113">
        <f t="shared" si="10"/>
        <v>0</v>
      </c>
      <c r="AG32" s="113">
        <f t="shared" si="11"/>
        <v>0</v>
      </c>
      <c r="AH32" s="113">
        <v>29100</v>
      </c>
      <c r="AI32" s="113">
        <f t="shared" si="13"/>
        <v>0</v>
      </c>
      <c r="AJ32" s="122"/>
      <c r="AK32" s="115">
        <v>0</v>
      </c>
      <c r="AL32" s="115"/>
      <c r="AM32" s="115"/>
      <c r="AN32" s="115"/>
      <c r="AO32" s="115">
        <v>0</v>
      </c>
      <c r="AP32" s="115">
        <v>0</v>
      </c>
      <c r="AQ32" s="115"/>
      <c r="AR32" s="115">
        <v>0</v>
      </c>
      <c r="AS32" s="115">
        <v>1</v>
      </c>
      <c r="AT32" s="116">
        <v>24528.639999999999</v>
      </c>
      <c r="AU32" s="123"/>
      <c r="AV32" s="69"/>
      <c r="AW32" s="70"/>
      <c r="AX32" s="70"/>
      <c r="AY32" s="37"/>
      <c r="AZ32" s="39"/>
      <c r="BA32" s="38"/>
      <c r="BB32" s="38"/>
      <c r="BC32" s="39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38"/>
      <c r="BQ32" s="41"/>
      <c r="BR32" s="42"/>
      <c r="BS32" s="42"/>
      <c r="BT32" s="42"/>
      <c r="BU32" s="42"/>
      <c r="BV32" s="42"/>
      <c r="BW32" s="42"/>
    </row>
    <row r="33" spans="1:75" s="43" customFormat="1" ht="55.5" customHeight="1" x14ac:dyDescent="0.25">
      <c r="A33" s="101">
        <v>27</v>
      </c>
      <c r="B33" s="118" t="s">
        <v>82</v>
      </c>
      <c r="C33" s="103"/>
      <c r="D33" s="104">
        <v>1</v>
      </c>
      <c r="E33" s="119">
        <v>0</v>
      </c>
      <c r="F33" s="106">
        <f t="shared" si="1"/>
        <v>1</v>
      </c>
      <c r="G33" s="119">
        <v>0</v>
      </c>
      <c r="H33" s="107"/>
      <c r="I33" s="107">
        <v>1</v>
      </c>
      <c r="J33" s="107"/>
      <c r="K33" s="107"/>
      <c r="L33" s="107"/>
      <c r="M33" s="107"/>
      <c r="N33" s="107"/>
      <c r="O33" s="107"/>
      <c r="P33" s="103"/>
      <c r="Q33" s="103"/>
      <c r="R33" s="108"/>
      <c r="S33" s="120">
        <v>193999.25</v>
      </c>
      <c r="T33" s="120">
        <v>168695</v>
      </c>
      <c r="U33" s="121">
        <v>194000</v>
      </c>
      <c r="V33" s="136"/>
      <c r="W33" s="112">
        <f t="shared" si="2"/>
        <v>194000</v>
      </c>
      <c r="X33" s="113">
        <f t="shared" si="3"/>
        <v>0</v>
      </c>
      <c r="Y33" s="113">
        <f t="shared" si="4"/>
        <v>0</v>
      </c>
      <c r="Z33" s="113">
        <v>194000</v>
      </c>
      <c r="AA33" s="113">
        <f t="shared" si="5"/>
        <v>0</v>
      </c>
      <c r="AB33" s="113">
        <f t="shared" si="6"/>
        <v>0</v>
      </c>
      <c r="AC33" s="113">
        <f t="shared" si="7"/>
        <v>0</v>
      </c>
      <c r="AD33" s="113">
        <f t="shared" si="8"/>
        <v>0</v>
      </c>
      <c r="AE33" s="113">
        <f t="shared" si="9"/>
        <v>0</v>
      </c>
      <c r="AF33" s="113">
        <f t="shared" si="10"/>
        <v>0</v>
      </c>
      <c r="AG33" s="113">
        <f t="shared" si="11"/>
        <v>0</v>
      </c>
      <c r="AH33" s="113">
        <f t="shared" si="12"/>
        <v>0</v>
      </c>
      <c r="AI33" s="113">
        <f t="shared" si="13"/>
        <v>0</v>
      </c>
      <c r="AJ33" s="122"/>
      <c r="AK33" s="115">
        <v>0</v>
      </c>
      <c r="AL33" s="115"/>
      <c r="AM33" s="115"/>
      <c r="AN33" s="115"/>
      <c r="AO33" s="115"/>
      <c r="AP33" s="115">
        <v>0</v>
      </c>
      <c r="AQ33" s="115"/>
      <c r="AR33" s="115">
        <v>0</v>
      </c>
      <c r="AS33" s="115">
        <v>1</v>
      </c>
      <c r="AT33" s="116">
        <v>159978.9</v>
      </c>
      <c r="AU33" s="123"/>
      <c r="AV33" s="69"/>
      <c r="AW33" s="70"/>
      <c r="AX33" s="70"/>
      <c r="AY33" s="37"/>
      <c r="AZ33" s="39"/>
      <c r="BA33" s="38"/>
      <c r="BB33" s="38"/>
      <c r="BC33" s="39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38"/>
      <c r="BQ33" s="41"/>
      <c r="BR33" s="42"/>
      <c r="BS33" s="42"/>
      <c r="BT33" s="42"/>
      <c r="BU33" s="42"/>
      <c r="BV33" s="42"/>
      <c r="BW33" s="42"/>
    </row>
    <row r="34" spans="1:75" s="43" customFormat="1" ht="51.75" customHeight="1" x14ac:dyDescent="0.25">
      <c r="A34" s="101">
        <v>28</v>
      </c>
      <c r="B34" s="118" t="s">
        <v>83</v>
      </c>
      <c r="C34" s="103"/>
      <c r="D34" s="119">
        <v>0</v>
      </c>
      <c r="E34" s="119">
        <v>1</v>
      </c>
      <c r="F34" s="106">
        <f t="shared" si="1"/>
        <v>1</v>
      </c>
      <c r="G34" s="119">
        <v>0</v>
      </c>
      <c r="H34" s="107"/>
      <c r="I34" s="107"/>
      <c r="J34" s="107"/>
      <c r="K34" s="107"/>
      <c r="L34" s="107"/>
      <c r="M34" s="107"/>
      <c r="N34" s="107"/>
      <c r="O34" s="107">
        <v>1</v>
      </c>
      <c r="P34" s="103"/>
      <c r="Q34" s="103"/>
      <c r="R34" s="108"/>
      <c r="S34" s="120"/>
      <c r="T34" s="120">
        <v>0</v>
      </c>
      <c r="U34" s="120">
        <v>0</v>
      </c>
      <c r="V34" s="137">
        <v>200000</v>
      </c>
      <c r="W34" s="112">
        <f t="shared" si="2"/>
        <v>200000</v>
      </c>
      <c r="X34" s="113">
        <f t="shared" si="3"/>
        <v>0</v>
      </c>
      <c r="Y34" s="113">
        <f t="shared" si="4"/>
        <v>0</v>
      </c>
      <c r="Z34" s="113">
        <f t="shared" si="14"/>
        <v>0</v>
      </c>
      <c r="AA34" s="113">
        <f t="shared" si="5"/>
        <v>0</v>
      </c>
      <c r="AB34" s="113">
        <f t="shared" si="6"/>
        <v>0</v>
      </c>
      <c r="AC34" s="113">
        <f t="shared" si="7"/>
        <v>0</v>
      </c>
      <c r="AD34" s="113">
        <f t="shared" si="8"/>
        <v>0</v>
      </c>
      <c r="AE34" s="113">
        <f t="shared" si="9"/>
        <v>0</v>
      </c>
      <c r="AF34" s="113">
        <v>200000</v>
      </c>
      <c r="AG34" s="113">
        <f t="shared" si="11"/>
        <v>0</v>
      </c>
      <c r="AH34" s="113">
        <f t="shared" si="12"/>
        <v>0</v>
      </c>
      <c r="AI34" s="113">
        <f t="shared" si="13"/>
        <v>0</v>
      </c>
      <c r="AJ34" s="122"/>
      <c r="AK34" s="115">
        <v>0</v>
      </c>
      <c r="AL34" s="115"/>
      <c r="AM34" s="115"/>
      <c r="AN34" s="115"/>
      <c r="AO34" s="115">
        <v>0</v>
      </c>
      <c r="AP34" s="115">
        <v>0</v>
      </c>
      <c r="AQ34" s="115">
        <v>0</v>
      </c>
      <c r="AR34" s="115"/>
      <c r="AS34" s="115">
        <v>1</v>
      </c>
      <c r="AT34" s="116">
        <v>199985</v>
      </c>
      <c r="AU34" s="123"/>
      <c r="AV34" s="69"/>
      <c r="AW34" s="70"/>
      <c r="AX34" s="70"/>
      <c r="AY34" s="37"/>
      <c r="AZ34" s="39"/>
      <c r="BA34" s="38"/>
      <c r="BB34" s="38"/>
      <c r="BC34" s="39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38"/>
      <c r="BQ34" s="41"/>
      <c r="BR34" s="42"/>
      <c r="BS34" s="42"/>
      <c r="BT34" s="42"/>
      <c r="BU34" s="42"/>
      <c r="BV34" s="42"/>
      <c r="BW34" s="42"/>
    </row>
    <row r="35" spans="1:75" s="43" customFormat="1" ht="50.25" customHeight="1" x14ac:dyDescent="0.25">
      <c r="A35" s="101">
        <v>29</v>
      </c>
      <c r="B35" s="118" t="s">
        <v>84</v>
      </c>
      <c r="C35" s="103"/>
      <c r="D35" s="119">
        <v>0</v>
      </c>
      <c r="E35" s="119">
        <v>1</v>
      </c>
      <c r="F35" s="106">
        <f t="shared" si="1"/>
        <v>1</v>
      </c>
      <c r="G35" s="119">
        <v>0</v>
      </c>
      <c r="H35" s="107"/>
      <c r="I35" s="107"/>
      <c r="J35" s="107"/>
      <c r="K35" s="107"/>
      <c r="L35" s="107"/>
      <c r="M35" s="107"/>
      <c r="N35" s="107"/>
      <c r="O35" s="107">
        <v>1</v>
      </c>
      <c r="P35" s="103"/>
      <c r="Q35" s="103"/>
      <c r="R35" s="108"/>
      <c r="S35" s="119"/>
      <c r="T35" s="120">
        <v>0</v>
      </c>
      <c r="U35" s="120">
        <v>0</v>
      </c>
      <c r="V35" s="137">
        <v>30000</v>
      </c>
      <c r="W35" s="112">
        <f t="shared" si="2"/>
        <v>30000</v>
      </c>
      <c r="X35" s="113">
        <f t="shared" si="3"/>
        <v>0</v>
      </c>
      <c r="Y35" s="113">
        <f t="shared" si="4"/>
        <v>0</v>
      </c>
      <c r="Z35" s="113">
        <f t="shared" si="14"/>
        <v>0</v>
      </c>
      <c r="AA35" s="113">
        <f t="shared" si="5"/>
        <v>0</v>
      </c>
      <c r="AB35" s="113">
        <f t="shared" si="6"/>
        <v>0</v>
      </c>
      <c r="AC35" s="113">
        <f t="shared" si="7"/>
        <v>0</v>
      </c>
      <c r="AD35" s="113">
        <f t="shared" si="8"/>
        <v>0</v>
      </c>
      <c r="AE35" s="113">
        <f t="shared" si="9"/>
        <v>0</v>
      </c>
      <c r="AF35" s="113">
        <v>30000</v>
      </c>
      <c r="AG35" s="113">
        <f t="shared" si="11"/>
        <v>0</v>
      </c>
      <c r="AH35" s="113">
        <f t="shared" si="12"/>
        <v>0</v>
      </c>
      <c r="AI35" s="113">
        <f t="shared" si="13"/>
        <v>0</v>
      </c>
      <c r="AJ35" s="122">
        <f>Z35</f>
        <v>0</v>
      </c>
      <c r="AK35" s="115">
        <v>0</v>
      </c>
      <c r="AL35" s="115">
        <v>0</v>
      </c>
      <c r="AM35" s="115"/>
      <c r="AN35" s="115"/>
      <c r="AO35" s="115"/>
      <c r="AP35" s="115">
        <v>0</v>
      </c>
      <c r="AQ35" s="115"/>
      <c r="AR35" s="115">
        <v>0</v>
      </c>
      <c r="AS35" s="115">
        <v>1</v>
      </c>
      <c r="AT35" s="116">
        <v>29700</v>
      </c>
      <c r="AU35" s="123"/>
      <c r="AV35" s="69"/>
      <c r="AW35" s="70"/>
      <c r="AX35" s="70"/>
      <c r="AY35" s="37"/>
      <c r="AZ35" s="39"/>
      <c r="BA35" s="38"/>
      <c r="BB35" s="38"/>
      <c r="BC35" s="39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38"/>
      <c r="BQ35" s="41"/>
      <c r="BR35" s="42"/>
      <c r="BS35" s="42"/>
      <c r="BT35" s="42"/>
      <c r="BU35" s="42"/>
      <c r="BV35" s="42"/>
      <c r="BW35" s="42"/>
    </row>
    <row r="36" spans="1:75" s="43" customFormat="1" ht="55.5" customHeight="1" x14ac:dyDescent="0.25">
      <c r="A36" s="101">
        <v>30</v>
      </c>
      <c r="B36" s="118" t="s">
        <v>85</v>
      </c>
      <c r="C36" s="103"/>
      <c r="D36" s="119">
        <v>0</v>
      </c>
      <c r="E36" s="119">
        <v>1</v>
      </c>
      <c r="F36" s="106">
        <f t="shared" si="1"/>
        <v>1</v>
      </c>
      <c r="G36" s="119">
        <v>0</v>
      </c>
      <c r="H36" s="107"/>
      <c r="I36" s="107"/>
      <c r="J36" s="107"/>
      <c r="K36" s="107"/>
      <c r="L36" s="107"/>
      <c r="M36" s="107"/>
      <c r="N36" s="107"/>
      <c r="O36" s="107"/>
      <c r="P36" s="103"/>
      <c r="Q36" s="103">
        <v>1</v>
      </c>
      <c r="R36" s="108"/>
      <c r="S36" s="119"/>
      <c r="T36" s="120">
        <v>0</v>
      </c>
      <c r="U36" s="120">
        <v>0</v>
      </c>
      <c r="V36" s="137">
        <v>30000</v>
      </c>
      <c r="W36" s="112">
        <f t="shared" si="2"/>
        <v>30000</v>
      </c>
      <c r="X36" s="113">
        <f t="shared" si="3"/>
        <v>0</v>
      </c>
      <c r="Y36" s="113">
        <f t="shared" si="4"/>
        <v>0</v>
      </c>
      <c r="Z36" s="113">
        <f t="shared" si="14"/>
        <v>0</v>
      </c>
      <c r="AA36" s="113">
        <f t="shared" si="5"/>
        <v>0</v>
      </c>
      <c r="AB36" s="113">
        <f t="shared" si="6"/>
        <v>0</v>
      </c>
      <c r="AC36" s="113">
        <f t="shared" si="7"/>
        <v>0</v>
      </c>
      <c r="AD36" s="113">
        <f t="shared" si="8"/>
        <v>0</v>
      </c>
      <c r="AE36" s="113">
        <f t="shared" si="9"/>
        <v>0</v>
      </c>
      <c r="AF36" s="113">
        <f t="shared" si="10"/>
        <v>0</v>
      </c>
      <c r="AG36" s="113">
        <f t="shared" si="11"/>
        <v>0</v>
      </c>
      <c r="AH36" s="113">
        <v>30000</v>
      </c>
      <c r="AI36" s="113">
        <f t="shared" si="13"/>
        <v>0</v>
      </c>
      <c r="AJ36" s="122">
        <f>Z36</f>
        <v>0</v>
      </c>
      <c r="AK36" s="115"/>
      <c r="AL36" s="115"/>
      <c r="AM36" s="115">
        <v>0</v>
      </c>
      <c r="AN36" s="115">
        <v>0</v>
      </c>
      <c r="AO36" s="115"/>
      <c r="AP36" s="115">
        <v>0</v>
      </c>
      <c r="AQ36" s="115"/>
      <c r="AR36" s="115"/>
      <c r="AS36" s="115">
        <v>1</v>
      </c>
      <c r="AT36" s="116">
        <v>29675</v>
      </c>
      <c r="AU36" s="123"/>
      <c r="AV36" s="69"/>
      <c r="AW36" s="70"/>
      <c r="AX36" s="70"/>
      <c r="AY36" s="37"/>
      <c r="AZ36" s="39"/>
      <c r="BA36" s="38"/>
      <c r="BB36" s="38"/>
      <c r="BC36" s="39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38"/>
      <c r="BQ36" s="41"/>
      <c r="BR36" s="42"/>
      <c r="BS36" s="42"/>
      <c r="BT36" s="42"/>
      <c r="BU36" s="42"/>
      <c r="BV36" s="42"/>
      <c r="BW36" s="42"/>
    </row>
    <row r="37" spans="1:75" s="43" customFormat="1" ht="47.25" customHeight="1" x14ac:dyDescent="0.25">
      <c r="A37" s="101">
        <v>31</v>
      </c>
      <c r="B37" s="118" t="s">
        <v>86</v>
      </c>
      <c r="C37" s="103"/>
      <c r="D37" s="119">
        <v>0</v>
      </c>
      <c r="E37" s="119">
        <v>1</v>
      </c>
      <c r="F37" s="106">
        <f t="shared" si="1"/>
        <v>1</v>
      </c>
      <c r="G37" s="119">
        <v>0</v>
      </c>
      <c r="H37" s="107"/>
      <c r="I37" s="107"/>
      <c r="J37" s="107"/>
      <c r="K37" s="107"/>
      <c r="L37" s="107">
        <v>1</v>
      </c>
      <c r="M37" s="107"/>
      <c r="N37" s="107"/>
      <c r="O37" s="107"/>
      <c r="P37" s="103"/>
      <c r="Q37" s="103"/>
      <c r="R37" s="108"/>
      <c r="S37" s="119"/>
      <c r="T37" s="120">
        <v>0</v>
      </c>
      <c r="U37" s="120">
        <v>0</v>
      </c>
      <c r="V37" s="137">
        <v>30000</v>
      </c>
      <c r="W37" s="112">
        <f t="shared" si="2"/>
        <v>30000</v>
      </c>
      <c r="X37" s="113">
        <f t="shared" si="3"/>
        <v>0</v>
      </c>
      <c r="Y37" s="113">
        <f t="shared" si="4"/>
        <v>0</v>
      </c>
      <c r="Z37" s="113">
        <f t="shared" si="14"/>
        <v>0</v>
      </c>
      <c r="AA37" s="113">
        <f t="shared" si="5"/>
        <v>0</v>
      </c>
      <c r="AB37" s="113">
        <f t="shared" si="6"/>
        <v>0</v>
      </c>
      <c r="AC37" s="113">
        <v>30000</v>
      </c>
      <c r="AD37" s="113">
        <f t="shared" si="8"/>
        <v>0</v>
      </c>
      <c r="AE37" s="113">
        <f t="shared" si="9"/>
        <v>0</v>
      </c>
      <c r="AF37" s="113">
        <f t="shared" si="10"/>
        <v>0</v>
      </c>
      <c r="AG37" s="113">
        <f t="shared" si="11"/>
        <v>0</v>
      </c>
      <c r="AH37" s="113">
        <f t="shared" si="12"/>
        <v>0</v>
      </c>
      <c r="AI37" s="113">
        <f t="shared" si="13"/>
        <v>0</v>
      </c>
      <c r="AJ37" s="122">
        <f>Z37</f>
        <v>0</v>
      </c>
      <c r="AK37" s="122">
        <f>AA37</f>
        <v>0</v>
      </c>
      <c r="AL37" s="115">
        <v>0</v>
      </c>
      <c r="AM37" s="115"/>
      <c r="AN37" s="115"/>
      <c r="AO37" s="115"/>
      <c r="AP37" s="115">
        <v>0</v>
      </c>
      <c r="AQ37" s="115">
        <v>0</v>
      </c>
      <c r="AR37" s="115"/>
      <c r="AS37" s="115">
        <v>1</v>
      </c>
      <c r="AT37" s="116">
        <v>30000</v>
      </c>
      <c r="AU37" s="123"/>
      <c r="AV37" s="69"/>
      <c r="AW37" s="70"/>
      <c r="AX37" s="70"/>
      <c r="AY37" s="37"/>
      <c r="AZ37" s="39"/>
      <c r="BA37" s="38"/>
      <c r="BB37" s="38"/>
      <c r="BC37" s="39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38"/>
      <c r="BQ37" s="41"/>
      <c r="BR37" s="42"/>
      <c r="BS37" s="42"/>
      <c r="BT37" s="42"/>
      <c r="BU37" s="42"/>
      <c r="BV37" s="42"/>
      <c r="BW37" s="42"/>
    </row>
    <row r="38" spans="1:75" s="43" customFormat="1" ht="32.25" customHeight="1" x14ac:dyDescent="0.25">
      <c r="A38" s="101">
        <v>32</v>
      </c>
      <c r="B38" s="118" t="s">
        <v>87</v>
      </c>
      <c r="C38" s="103"/>
      <c r="D38" s="119">
        <v>0</v>
      </c>
      <c r="E38" s="119">
        <v>1</v>
      </c>
      <c r="F38" s="106">
        <f t="shared" si="1"/>
        <v>1</v>
      </c>
      <c r="G38" s="119">
        <v>0</v>
      </c>
      <c r="H38" s="107"/>
      <c r="I38" s="107"/>
      <c r="J38" s="107"/>
      <c r="K38" s="107"/>
      <c r="L38" s="107">
        <v>1</v>
      </c>
      <c r="M38" s="107"/>
      <c r="N38" s="107"/>
      <c r="O38" s="107"/>
      <c r="P38" s="103"/>
      <c r="Q38" s="103"/>
      <c r="R38" s="108"/>
      <c r="S38" s="119"/>
      <c r="T38" s="120">
        <v>0</v>
      </c>
      <c r="U38" s="120">
        <v>0</v>
      </c>
      <c r="V38" s="137">
        <v>30000</v>
      </c>
      <c r="W38" s="112">
        <f t="shared" si="2"/>
        <v>30000</v>
      </c>
      <c r="X38" s="113">
        <f t="shared" si="3"/>
        <v>0</v>
      </c>
      <c r="Y38" s="113">
        <f t="shared" si="4"/>
        <v>0</v>
      </c>
      <c r="Z38" s="113">
        <f t="shared" si="14"/>
        <v>0</v>
      </c>
      <c r="AA38" s="113">
        <f t="shared" si="5"/>
        <v>0</v>
      </c>
      <c r="AB38" s="113">
        <f t="shared" si="6"/>
        <v>0</v>
      </c>
      <c r="AC38" s="113">
        <v>30000</v>
      </c>
      <c r="AD38" s="113">
        <f t="shared" si="8"/>
        <v>0</v>
      </c>
      <c r="AE38" s="113">
        <f t="shared" si="9"/>
        <v>0</v>
      </c>
      <c r="AF38" s="113">
        <f t="shared" si="10"/>
        <v>0</v>
      </c>
      <c r="AG38" s="113">
        <f t="shared" si="11"/>
        <v>0</v>
      </c>
      <c r="AH38" s="113">
        <f t="shared" si="12"/>
        <v>0</v>
      </c>
      <c r="AI38" s="113">
        <f t="shared" si="13"/>
        <v>0</v>
      </c>
      <c r="AJ38" s="122">
        <f>Z38</f>
        <v>0</v>
      </c>
      <c r="AK38" s="122">
        <f>AA38</f>
        <v>0</v>
      </c>
      <c r="AL38" s="115">
        <v>0</v>
      </c>
      <c r="AM38" s="115"/>
      <c r="AN38" s="115"/>
      <c r="AO38" s="115"/>
      <c r="AP38" s="115">
        <v>0</v>
      </c>
      <c r="AQ38" s="115"/>
      <c r="AR38" s="115">
        <v>0</v>
      </c>
      <c r="AS38" s="115">
        <v>1</v>
      </c>
      <c r="AT38" s="116">
        <v>30000</v>
      </c>
      <c r="AU38" s="123"/>
      <c r="AV38" s="69"/>
      <c r="AW38" s="70"/>
      <c r="AX38" s="70"/>
      <c r="AY38" s="37"/>
      <c r="AZ38" s="39"/>
      <c r="BA38" s="38"/>
      <c r="BB38" s="38"/>
      <c r="BC38" s="39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38"/>
      <c r="BQ38" s="41"/>
      <c r="BR38" s="42"/>
      <c r="BS38" s="42"/>
      <c r="BT38" s="42"/>
      <c r="BU38" s="42"/>
      <c r="BV38" s="42"/>
      <c r="BW38" s="42"/>
    </row>
    <row r="39" spans="1:75" s="43" customFormat="1" ht="53.25" customHeight="1" x14ac:dyDescent="0.25">
      <c r="A39" s="101">
        <v>33</v>
      </c>
      <c r="B39" s="118" t="s">
        <v>88</v>
      </c>
      <c r="C39" s="103"/>
      <c r="D39" s="119">
        <v>0</v>
      </c>
      <c r="E39" s="119">
        <v>1</v>
      </c>
      <c r="F39" s="106">
        <f t="shared" si="1"/>
        <v>1</v>
      </c>
      <c r="G39" s="119">
        <v>0</v>
      </c>
      <c r="H39" s="107"/>
      <c r="I39" s="107"/>
      <c r="J39" s="107"/>
      <c r="K39" s="107"/>
      <c r="L39" s="107">
        <v>1</v>
      </c>
      <c r="M39" s="107"/>
      <c r="N39" s="107"/>
      <c r="O39" s="107"/>
      <c r="P39" s="103"/>
      <c r="Q39" s="103"/>
      <c r="R39" s="108"/>
      <c r="S39" s="119"/>
      <c r="T39" s="120">
        <v>0</v>
      </c>
      <c r="U39" s="120">
        <v>0</v>
      </c>
      <c r="V39" s="137">
        <v>30000</v>
      </c>
      <c r="W39" s="112">
        <f t="shared" si="2"/>
        <v>30000</v>
      </c>
      <c r="X39" s="113">
        <f t="shared" si="3"/>
        <v>0</v>
      </c>
      <c r="Y39" s="113">
        <f t="shared" si="4"/>
        <v>0</v>
      </c>
      <c r="Z39" s="113">
        <f t="shared" si="14"/>
        <v>0</v>
      </c>
      <c r="AA39" s="113">
        <f t="shared" si="5"/>
        <v>0</v>
      </c>
      <c r="AB39" s="113">
        <f t="shared" si="6"/>
        <v>0</v>
      </c>
      <c r="AC39" s="113">
        <v>30000</v>
      </c>
      <c r="AD39" s="113">
        <f t="shared" si="8"/>
        <v>0</v>
      </c>
      <c r="AE39" s="113">
        <f t="shared" si="9"/>
        <v>0</v>
      </c>
      <c r="AF39" s="113">
        <f t="shared" si="10"/>
        <v>0</v>
      </c>
      <c r="AG39" s="113">
        <f t="shared" si="11"/>
        <v>0</v>
      </c>
      <c r="AH39" s="113">
        <f t="shared" si="12"/>
        <v>0</v>
      </c>
      <c r="AI39" s="113">
        <f t="shared" si="13"/>
        <v>0</v>
      </c>
      <c r="AJ39" s="122"/>
      <c r="AK39" s="115">
        <v>0</v>
      </c>
      <c r="AL39" s="115"/>
      <c r="AM39" s="115">
        <v>0</v>
      </c>
      <c r="AN39" s="115"/>
      <c r="AO39" s="115"/>
      <c r="AP39" s="115">
        <v>0</v>
      </c>
      <c r="AQ39" s="115"/>
      <c r="AR39" s="115">
        <v>0</v>
      </c>
      <c r="AS39" s="115">
        <v>1</v>
      </c>
      <c r="AT39" s="116">
        <v>25320</v>
      </c>
      <c r="AU39" s="123"/>
      <c r="AV39" s="69"/>
      <c r="AW39" s="70"/>
      <c r="AX39" s="70"/>
      <c r="AY39" s="37"/>
      <c r="AZ39" s="39"/>
      <c r="BA39" s="38"/>
      <c r="BB39" s="38"/>
      <c r="BC39" s="39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38"/>
      <c r="BQ39" s="41"/>
      <c r="BR39" s="42"/>
      <c r="BS39" s="42"/>
      <c r="BT39" s="42"/>
      <c r="BU39" s="42"/>
      <c r="BV39" s="42"/>
      <c r="BW39" s="42"/>
    </row>
    <row r="40" spans="1:75" s="43" customFormat="1" ht="52.5" customHeight="1" x14ac:dyDescent="0.25">
      <c r="A40" s="101">
        <v>34</v>
      </c>
      <c r="B40" s="118" t="s">
        <v>89</v>
      </c>
      <c r="C40" s="103"/>
      <c r="D40" s="119">
        <v>0</v>
      </c>
      <c r="E40" s="119">
        <v>1</v>
      </c>
      <c r="F40" s="106">
        <f t="shared" si="1"/>
        <v>1</v>
      </c>
      <c r="G40" s="119">
        <v>0</v>
      </c>
      <c r="H40" s="107"/>
      <c r="I40" s="107"/>
      <c r="J40" s="107"/>
      <c r="K40" s="107"/>
      <c r="L40" s="107">
        <v>1</v>
      </c>
      <c r="M40" s="107"/>
      <c r="N40" s="107"/>
      <c r="O40" s="107"/>
      <c r="P40" s="103"/>
      <c r="Q40" s="103"/>
      <c r="R40" s="108"/>
      <c r="S40" s="119"/>
      <c r="T40" s="120">
        <v>0</v>
      </c>
      <c r="U40" s="120">
        <v>0</v>
      </c>
      <c r="V40" s="137">
        <v>11500</v>
      </c>
      <c r="W40" s="112">
        <f t="shared" si="2"/>
        <v>11500</v>
      </c>
      <c r="X40" s="113">
        <f t="shared" si="3"/>
        <v>0</v>
      </c>
      <c r="Y40" s="113">
        <f t="shared" si="4"/>
        <v>0</v>
      </c>
      <c r="Z40" s="113">
        <f t="shared" si="14"/>
        <v>0</v>
      </c>
      <c r="AA40" s="113">
        <f t="shared" si="5"/>
        <v>0</v>
      </c>
      <c r="AB40" s="113">
        <f t="shared" si="6"/>
        <v>0</v>
      </c>
      <c r="AC40" s="113">
        <v>11500</v>
      </c>
      <c r="AD40" s="113">
        <f t="shared" si="8"/>
        <v>0</v>
      </c>
      <c r="AE40" s="113">
        <f t="shared" si="9"/>
        <v>0</v>
      </c>
      <c r="AF40" s="113">
        <f t="shared" si="10"/>
        <v>0</v>
      </c>
      <c r="AG40" s="113">
        <f t="shared" si="11"/>
        <v>0</v>
      </c>
      <c r="AH40" s="113">
        <f t="shared" si="12"/>
        <v>0</v>
      </c>
      <c r="AI40" s="113">
        <f t="shared" si="13"/>
        <v>0</v>
      </c>
      <c r="AJ40" s="122">
        <f>Z40</f>
        <v>0</v>
      </c>
      <c r="AK40" s="115">
        <v>0</v>
      </c>
      <c r="AL40" s="115">
        <v>0</v>
      </c>
      <c r="AM40" s="115"/>
      <c r="AN40" s="115"/>
      <c r="AO40" s="115"/>
      <c r="AP40" s="115"/>
      <c r="AQ40" s="115">
        <v>0</v>
      </c>
      <c r="AR40" s="115">
        <v>0</v>
      </c>
      <c r="AS40" s="115">
        <v>1</v>
      </c>
      <c r="AT40" s="116">
        <v>10245</v>
      </c>
      <c r="AU40" s="123"/>
      <c r="AV40" s="69"/>
      <c r="AW40" s="70"/>
      <c r="AX40" s="70"/>
      <c r="AY40" s="37"/>
      <c r="AZ40" s="39"/>
      <c r="BA40" s="38"/>
      <c r="BB40" s="38"/>
      <c r="BC40" s="39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38"/>
      <c r="BQ40" s="41"/>
      <c r="BR40" s="42"/>
      <c r="BS40" s="42"/>
      <c r="BT40" s="42"/>
      <c r="BU40" s="42"/>
      <c r="BV40" s="42"/>
      <c r="BW40" s="42"/>
    </row>
    <row r="41" spans="1:75" s="43" customFormat="1" ht="55.5" customHeight="1" x14ac:dyDescent="0.25">
      <c r="A41" s="101">
        <v>35</v>
      </c>
      <c r="B41" s="118" t="s">
        <v>90</v>
      </c>
      <c r="C41" s="103"/>
      <c r="D41" s="119">
        <v>0</v>
      </c>
      <c r="E41" s="119">
        <v>1</v>
      </c>
      <c r="F41" s="106">
        <f t="shared" si="1"/>
        <v>1</v>
      </c>
      <c r="G41" s="119">
        <v>0</v>
      </c>
      <c r="H41" s="107"/>
      <c r="I41" s="107"/>
      <c r="J41" s="107"/>
      <c r="K41" s="107"/>
      <c r="L41" s="107">
        <v>1</v>
      </c>
      <c r="M41" s="107"/>
      <c r="N41" s="107"/>
      <c r="O41" s="107"/>
      <c r="P41" s="103"/>
      <c r="Q41" s="103"/>
      <c r="R41" s="108"/>
      <c r="S41" s="119"/>
      <c r="T41" s="120">
        <v>0</v>
      </c>
      <c r="U41" s="120">
        <v>0</v>
      </c>
      <c r="V41" s="137">
        <v>20000</v>
      </c>
      <c r="W41" s="112">
        <f t="shared" si="2"/>
        <v>20000</v>
      </c>
      <c r="X41" s="113">
        <f t="shared" si="3"/>
        <v>0</v>
      </c>
      <c r="Y41" s="113">
        <f t="shared" si="4"/>
        <v>0</v>
      </c>
      <c r="Z41" s="113">
        <f t="shared" si="14"/>
        <v>0</v>
      </c>
      <c r="AA41" s="113">
        <f t="shared" si="5"/>
        <v>0</v>
      </c>
      <c r="AB41" s="113">
        <f t="shared" si="6"/>
        <v>0</v>
      </c>
      <c r="AC41" s="113">
        <v>20000</v>
      </c>
      <c r="AD41" s="113">
        <f t="shared" si="8"/>
        <v>0</v>
      </c>
      <c r="AE41" s="113">
        <f t="shared" si="9"/>
        <v>0</v>
      </c>
      <c r="AF41" s="113">
        <f t="shared" si="10"/>
        <v>0</v>
      </c>
      <c r="AG41" s="113">
        <f t="shared" si="11"/>
        <v>0</v>
      </c>
      <c r="AH41" s="113">
        <f t="shared" si="12"/>
        <v>0</v>
      </c>
      <c r="AI41" s="113">
        <f t="shared" si="13"/>
        <v>0</v>
      </c>
      <c r="AJ41" s="122">
        <f>Z41</f>
        <v>0</v>
      </c>
      <c r="AK41" s="115">
        <v>0</v>
      </c>
      <c r="AL41" s="115"/>
      <c r="AM41" s="115">
        <v>0</v>
      </c>
      <c r="AN41" s="115"/>
      <c r="AO41" s="115"/>
      <c r="AP41" s="115"/>
      <c r="AQ41" s="115">
        <v>0</v>
      </c>
      <c r="AR41" s="115">
        <v>0</v>
      </c>
      <c r="AS41" s="115">
        <v>1</v>
      </c>
      <c r="AT41" s="116">
        <v>19575</v>
      </c>
      <c r="AU41" s="123"/>
      <c r="AV41" s="69"/>
      <c r="AW41" s="70"/>
      <c r="AX41" s="70"/>
      <c r="AY41" s="37"/>
      <c r="AZ41" s="39"/>
      <c r="BA41" s="38"/>
      <c r="BB41" s="38"/>
      <c r="BC41" s="39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38"/>
      <c r="BQ41" s="41"/>
      <c r="BR41" s="42"/>
      <c r="BS41" s="42"/>
      <c r="BT41" s="42"/>
      <c r="BU41" s="42"/>
      <c r="BV41" s="42"/>
      <c r="BW41" s="42"/>
    </row>
    <row r="42" spans="1:75" s="43" customFormat="1" ht="50.25" customHeight="1" x14ac:dyDescent="0.25">
      <c r="A42" s="101">
        <v>36</v>
      </c>
      <c r="B42" s="118" t="s">
        <v>91</v>
      </c>
      <c r="C42" s="103"/>
      <c r="D42" s="119">
        <v>0</v>
      </c>
      <c r="E42" s="119">
        <v>1</v>
      </c>
      <c r="F42" s="106">
        <f t="shared" si="1"/>
        <v>1</v>
      </c>
      <c r="G42" s="119">
        <v>0</v>
      </c>
      <c r="H42" s="107"/>
      <c r="I42" s="107"/>
      <c r="J42" s="107"/>
      <c r="K42" s="107"/>
      <c r="L42" s="107"/>
      <c r="M42" s="107"/>
      <c r="N42" s="107"/>
      <c r="O42" s="107">
        <v>1</v>
      </c>
      <c r="P42" s="103"/>
      <c r="Q42" s="103"/>
      <c r="R42" s="108"/>
      <c r="S42" s="119"/>
      <c r="T42" s="120">
        <v>0</v>
      </c>
      <c r="U42" s="120">
        <v>0</v>
      </c>
      <c r="V42" s="137">
        <v>50000</v>
      </c>
      <c r="W42" s="112">
        <f t="shared" si="2"/>
        <v>50000</v>
      </c>
      <c r="X42" s="113">
        <f t="shared" si="3"/>
        <v>0</v>
      </c>
      <c r="Y42" s="113">
        <f t="shared" si="4"/>
        <v>0</v>
      </c>
      <c r="Z42" s="113">
        <f t="shared" si="14"/>
        <v>0</v>
      </c>
      <c r="AA42" s="113">
        <f t="shared" si="5"/>
        <v>0</v>
      </c>
      <c r="AB42" s="113">
        <f t="shared" si="6"/>
        <v>0</v>
      </c>
      <c r="AC42" s="113">
        <f t="shared" si="7"/>
        <v>0</v>
      </c>
      <c r="AD42" s="113">
        <f t="shared" si="8"/>
        <v>0</v>
      </c>
      <c r="AE42" s="113">
        <f t="shared" si="9"/>
        <v>0</v>
      </c>
      <c r="AF42" s="113">
        <v>50000</v>
      </c>
      <c r="AG42" s="113">
        <f t="shared" si="11"/>
        <v>0</v>
      </c>
      <c r="AH42" s="113">
        <f t="shared" si="12"/>
        <v>0</v>
      </c>
      <c r="AI42" s="113">
        <f t="shared" si="13"/>
        <v>0</v>
      </c>
      <c r="AJ42" s="122"/>
      <c r="AK42" s="115">
        <v>0</v>
      </c>
      <c r="AL42" s="115">
        <v>0</v>
      </c>
      <c r="AM42" s="115"/>
      <c r="AN42" s="115"/>
      <c r="AO42" s="115"/>
      <c r="AP42" s="115">
        <v>0</v>
      </c>
      <c r="AQ42" s="115"/>
      <c r="AR42" s="115">
        <v>0</v>
      </c>
      <c r="AS42" s="115">
        <v>1</v>
      </c>
      <c r="AT42" s="116">
        <v>49980</v>
      </c>
      <c r="AU42" s="123"/>
      <c r="AV42" s="69"/>
      <c r="AW42" s="70"/>
      <c r="AX42" s="70"/>
      <c r="AY42" s="37"/>
      <c r="AZ42" s="39"/>
      <c r="BA42" s="38"/>
      <c r="BB42" s="38"/>
      <c r="BC42" s="39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38"/>
      <c r="BQ42" s="41"/>
      <c r="BR42" s="42"/>
      <c r="BS42" s="42"/>
      <c r="BT42" s="42"/>
      <c r="BU42" s="42"/>
      <c r="BV42" s="42"/>
      <c r="BW42" s="42"/>
    </row>
    <row r="43" spans="1:75" s="43" customFormat="1" ht="39" customHeight="1" x14ac:dyDescent="0.25">
      <c r="A43" s="101">
        <v>37</v>
      </c>
      <c r="B43" s="118" t="s">
        <v>92</v>
      </c>
      <c r="C43" s="103"/>
      <c r="D43" s="119">
        <v>0</v>
      </c>
      <c r="E43" s="119">
        <v>1</v>
      </c>
      <c r="F43" s="106">
        <f t="shared" si="1"/>
        <v>1</v>
      </c>
      <c r="G43" s="119">
        <v>0</v>
      </c>
      <c r="H43" s="107"/>
      <c r="I43" s="107"/>
      <c r="J43" s="107"/>
      <c r="K43" s="107"/>
      <c r="L43" s="107"/>
      <c r="M43" s="107"/>
      <c r="N43" s="107"/>
      <c r="O43" s="107"/>
      <c r="P43" s="103"/>
      <c r="Q43" s="103">
        <v>1</v>
      </c>
      <c r="R43" s="108"/>
      <c r="S43" s="119"/>
      <c r="T43" s="120">
        <v>0</v>
      </c>
      <c r="U43" s="120">
        <v>0</v>
      </c>
      <c r="V43" s="137">
        <v>50000</v>
      </c>
      <c r="W43" s="112">
        <f t="shared" si="2"/>
        <v>50000</v>
      </c>
      <c r="X43" s="113">
        <f t="shared" si="3"/>
        <v>0</v>
      </c>
      <c r="Y43" s="113">
        <f t="shared" si="4"/>
        <v>0</v>
      </c>
      <c r="Z43" s="113">
        <f t="shared" si="14"/>
        <v>0</v>
      </c>
      <c r="AA43" s="113">
        <f t="shared" si="5"/>
        <v>0</v>
      </c>
      <c r="AB43" s="113">
        <f t="shared" si="6"/>
        <v>0</v>
      </c>
      <c r="AC43" s="113">
        <f t="shared" si="7"/>
        <v>0</v>
      </c>
      <c r="AD43" s="113">
        <f t="shared" si="8"/>
        <v>0</v>
      </c>
      <c r="AE43" s="113">
        <f t="shared" si="9"/>
        <v>0</v>
      </c>
      <c r="AF43" s="113">
        <f t="shared" si="10"/>
        <v>0</v>
      </c>
      <c r="AG43" s="113">
        <f t="shared" si="11"/>
        <v>0</v>
      </c>
      <c r="AH43" s="113">
        <v>50000</v>
      </c>
      <c r="AI43" s="113">
        <f t="shared" si="13"/>
        <v>0</v>
      </c>
      <c r="AJ43" s="122"/>
      <c r="AK43" s="115"/>
      <c r="AL43" s="115"/>
      <c r="AM43" s="115">
        <v>0</v>
      </c>
      <c r="AN43" s="115"/>
      <c r="AO43" s="115"/>
      <c r="AP43" s="115"/>
      <c r="AQ43" s="115">
        <v>0</v>
      </c>
      <c r="AR43" s="115">
        <v>0</v>
      </c>
      <c r="AS43" s="115">
        <v>1</v>
      </c>
      <c r="AT43" s="116">
        <v>49950</v>
      </c>
      <c r="AU43" s="123"/>
      <c r="AV43" s="69"/>
      <c r="AW43" s="70"/>
      <c r="AX43" s="70"/>
      <c r="AY43" s="37"/>
      <c r="AZ43" s="39"/>
      <c r="BA43" s="38"/>
      <c r="BB43" s="38"/>
      <c r="BC43" s="39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38"/>
      <c r="BQ43" s="41"/>
      <c r="BR43" s="42"/>
      <c r="BS43" s="42"/>
      <c r="BT43" s="42"/>
      <c r="BU43" s="42"/>
      <c r="BV43" s="42"/>
      <c r="BW43" s="42"/>
    </row>
    <row r="44" spans="1:75" s="43" customFormat="1" ht="37.5" customHeight="1" x14ac:dyDescent="0.25">
      <c r="A44" s="101">
        <v>38</v>
      </c>
      <c r="B44" s="118" t="s">
        <v>93</v>
      </c>
      <c r="C44" s="103"/>
      <c r="D44" s="119">
        <v>0</v>
      </c>
      <c r="E44" s="119">
        <v>1</v>
      </c>
      <c r="F44" s="106">
        <f t="shared" si="1"/>
        <v>1</v>
      </c>
      <c r="G44" s="119">
        <v>0</v>
      </c>
      <c r="H44" s="107"/>
      <c r="I44" s="107"/>
      <c r="J44" s="107"/>
      <c r="K44" s="107"/>
      <c r="L44" s="107"/>
      <c r="M44" s="107"/>
      <c r="N44" s="107"/>
      <c r="O44" s="107">
        <v>1</v>
      </c>
      <c r="P44" s="103"/>
      <c r="Q44" s="103"/>
      <c r="R44" s="108"/>
      <c r="S44" s="119"/>
      <c r="T44" s="120">
        <v>0</v>
      </c>
      <c r="U44" s="120">
        <v>0</v>
      </c>
      <c r="V44" s="137">
        <v>75000</v>
      </c>
      <c r="W44" s="112">
        <f t="shared" si="2"/>
        <v>75000</v>
      </c>
      <c r="X44" s="113">
        <f t="shared" si="3"/>
        <v>0</v>
      </c>
      <c r="Y44" s="113">
        <f t="shared" si="4"/>
        <v>0</v>
      </c>
      <c r="Z44" s="113">
        <f t="shared" si="14"/>
        <v>0</v>
      </c>
      <c r="AA44" s="113">
        <f t="shared" si="5"/>
        <v>0</v>
      </c>
      <c r="AB44" s="113">
        <f t="shared" si="6"/>
        <v>0</v>
      </c>
      <c r="AC44" s="113">
        <f t="shared" si="7"/>
        <v>0</v>
      </c>
      <c r="AD44" s="113">
        <f t="shared" si="8"/>
        <v>0</v>
      </c>
      <c r="AE44" s="113">
        <f t="shared" si="9"/>
        <v>0</v>
      </c>
      <c r="AF44" s="113">
        <v>75000</v>
      </c>
      <c r="AG44" s="113">
        <f t="shared" si="11"/>
        <v>0</v>
      </c>
      <c r="AH44" s="113">
        <f t="shared" si="12"/>
        <v>0</v>
      </c>
      <c r="AI44" s="113">
        <f t="shared" si="13"/>
        <v>0</v>
      </c>
      <c r="AJ44" s="122"/>
      <c r="AK44" s="115">
        <v>0</v>
      </c>
      <c r="AL44" s="115"/>
      <c r="AM44" s="115"/>
      <c r="AN44" s="115"/>
      <c r="AO44" s="115"/>
      <c r="AP44" s="115"/>
      <c r="AQ44" s="115"/>
      <c r="AR44" s="115">
        <v>0</v>
      </c>
      <c r="AS44" s="115">
        <v>1</v>
      </c>
      <c r="AT44" s="116">
        <v>74970</v>
      </c>
      <c r="AU44" s="123"/>
      <c r="AV44" s="69"/>
      <c r="AW44" s="70"/>
      <c r="AX44" s="70"/>
      <c r="AY44" s="37"/>
      <c r="AZ44" s="39"/>
      <c r="BA44" s="38"/>
      <c r="BB44" s="38"/>
      <c r="BC44" s="39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38"/>
      <c r="BQ44" s="41"/>
      <c r="BR44" s="42"/>
      <c r="BS44" s="42"/>
      <c r="BT44" s="42"/>
      <c r="BU44" s="42"/>
      <c r="BV44" s="42"/>
      <c r="BW44" s="42"/>
    </row>
    <row r="45" spans="1:75" s="43" customFormat="1" ht="36" customHeight="1" x14ac:dyDescent="0.25">
      <c r="A45" s="101">
        <v>39</v>
      </c>
      <c r="B45" s="118" t="s">
        <v>94</v>
      </c>
      <c r="C45" s="103"/>
      <c r="D45" s="119">
        <v>0</v>
      </c>
      <c r="E45" s="119">
        <v>1</v>
      </c>
      <c r="F45" s="106">
        <f t="shared" si="1"/>
        <v>1</v>
      </c>
      <c r="G45" s="119">
        <v>0</v>
      </c>
      <c r="H45" s="107"/>
      <c r="I45" s="107"/>
      <c r="J45" s="107"/>
      <c r="K45" s="107"/>
      <c r="L45" s="107"/>
      <c r="M45" s="107"/>
      <c r="N45" s="107"/>
      <c r="O45" s="107">
        <v>1</v>
      </c>
      <c r="P45" s="103"/>
      <c r="Q45" s="103"/>
      <c r="R45" s="108"/>
      <c r="S45" s="119"/>
      <c r="T45" s="120">
        <v>0</v>
      </c>
      <c r="U45" s="120">
        <v>0</v>
      </c>
      <c r="V45" s="137">
        <v>50000</v>
      </c>
      <c r="W45" s="112">
        <f t="shared" si="2"/>
        <v>50000</v>
      </c>
      <c r="X45" s="113">
        <f t="shared" si="3"/>
        <v>0</v>
      </c>
      <c r="Y45" s="113">
        <f t="shared" si="4"/>
        <v>0</v>
      </c>
      <c r="Z45" s="113">
        <f t="shared" si="14"/>
        <v>0</v>
      </c>
      <c r="AA45" s="113">
        <f t="shared" si="5"/>
        <v>0</v>
      </c>
      <c r="AB45" s="113">
        <f t="shared" si="6"/>
        <v>0</v>
      </c>
      <c r="AC45" s="113">
        <f t="shared" si="7"/>
        <v>0</v>
      </c>
      <c r="AD45" s="113">
        <f t="shared" si="8"/>
        <v>0</v>
      </c>
      <c r="AE45" s="113">
        <f t="shared" si="9"/>
        <v>0</v>
      </c>
      <c r="AF45" s="113">
        <v>50000</v>
      </c>
      <c r="AG45" s="113">
        <f t="shared" si="11"/>
        <v>0</v>
      </c>
      <c r="AH45" s="113">
        <f t="shared" si="12"/>
        <v>0</v>
      </c>
      <c r="AI45" s="113">
        <f t="shared" si="13"/>
        <v>0</v>
      </c>
      <c r="AJ45" s="122"/>
      <c r="AK45" s="115">
        <v>0</v>
      </c>
      <c r="AL45" s="115"/>
      <c r="AM45" s="115"/>
      <c r="AN45" s="115"/>
      <c r="AO45" s="115"/>
      <c r="AP45" s="115">
        <v>0</v>
      </c>
      <c r="AQ45" s="115"/>
      <c r="AR45" s="115"/>
      <c r="AS45" s="115">
        <v>1</v>
      </c>
      <c r="AT45" s="116">
        <v>49500</v>
      </c>
      <c r="AU45" s="123"/>
      <c r="AV45" s="69"/>
      <c r="AW45" s="70"/>
      <c r="AX45" s="70"/>
      <c r="AY45" s="37"/>
      <c r="AZ45" s="39"/>
      <c r="BA45" s="38"/>
      <c r="BB45" s="38"/>
      <c r="BC45" s="39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38"/>
      <c r="BQ45" s="41"/>
      <c r="BR45" s="42"/>
      <c r="BS45" s="42"/>
      <c r="BT45" s="42"/>
      <c r="BU45" s="42"/>
      <c r="BV45" s="42"/>
      <c r="BW45" s="42"/>
    </row>
    <row r="46" spans="1:75" s="43" customFormat="1" ht="55.5" customHeight="1" x14ac:dyDescent="0.25">
      <c r="A46" s="101">
        <v>40</v>
      </c>
      <c r="B46" s="118" t="s">
        <v>95</v>
      </c>
      <c r="C46" s="103"/>
      <c r="D46" s="119">
        <v>0</v>
      </c>
      <c r="E46" s="119">
        <v>1</v>
      </c>
      <c r="F46" s="106">
        <f t="shared" si="1"/>
        <v>1</v>
      </c>
      <c r="G46" s="119">
        <v>0</v>
      </c>
      <c r="H46" s="107"/>
      <c r="I46" s="107"/>
      <c r="J46" s="107"/>
      <c r="K46" s="107"/>
      <c r="L46" s="107"/>
      <c r="M46" s="107"/>
      <c r="N46" s="107"/>
      <c r="O46" s="107">
        <v>1</v>
      </c>
      <c r="P46" s="103"/>
      <c r="Q46" s="103"/>
      <c r="R46" s="108"/>
      <c r="S46" s="119"/>
      <c r="T46" s="120">
        <v>0</v>
      </c>
      <c r="U46" s="120">
        <v>0</v>
      </c>
      <c r="V46" s="137">
        <v>100000</v>
      </c>
      <c r="W46" s="112">
        <f t="shared" si="2"/>
        <v>100000</v>
      </c>
      <c r="X46" s="113">
        <f t="shared" si="3"/>
        <v>0</v>
      </c>
      <c r="Y46" s="113">
        <f t="shared" si="4"/>
        <v>0</v>
      </c>
      <c r="Z46" s="113">
        <f t="shared" si="14"/>
        <v>0</v>
      </c>
      <c r="AA46" s="113">
        <f t="shared" si="5"/>
        <v>0</v>
      </c>
      <c r="AB46" s="113">
        <f t="shared" si="6"/>
        <v>0</v>
      </c>
      <c r="AC46" s="113">
        <f t="shared" si="7"/>
        <v>0</v>
      </c>
      <c r="AD46" s="113">
        <f t="shared" si="8"/>
        <v>0</v>
      </c>
      <c r="AE46" s="113">
        <f t="shared" si="9"/>
        <v>0</v>
      </c>
      <c r="AF46" s="113">
        <v>100000</v>
      </c>
      <c r="AG46" s="113">
        <f t="shared" si="11"/>
        <v>0</v>
      </c>
      <c r="AH46" s="113">
        <f t="shared" si="12"/>
        <v>0</v>
      </c>
      <c r="AI46" s="113">
        <f t="shared" si="13"/>
        <v>0</v>
      </c>
      <c r="AJ46" s="122">
        <f>Z46</f>
        <v>0</v>
      </c>
      <c r="AK46" s="115">
        <v>0</v>
      </c>
      <c r="AL46" s="115"/>
      <c r="AM46" s="115">
        <v>0</v>
      </c>
      <c r="AN46" s="115"/>
      <c r="AO46" s="115"/>
      <c r="AP46" s="115"/>
      <c r="AQ46" s="115">
        <v>0</v>
      </c>
      <c r="AR46" s="115">
        <v>0</v>
      </c>
      <c r="AS46" s="115">
        <v>1</v>
      </c>
      <c r="AT46" s="116">
        <v>99910</v>
      </c>
      <c r="AU46" s="123"/>
      <c r="AV46" s="69"/>
      <c r="AW46" s="70"/>
      <c r="AX46" s="70"/>
      <c r="AY46" s="37"/>
      <c r="AZ46" s="39"/>
      <c r="BA46" s="38"/>
      <c r="BB46" s="38"/>
      <c r="BC46" s="39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38"/>
      <c r="BQ46" s="41"/>
      <c r="BR46" s="42"/>
      <c r="BS46" s="42"/>
      <c r="BT46" s="42"/>
      <c r="BU46" s="42"/>
      <c r="BV46" s="42"/>
      <c r="BW46" s="42"/>
    </row>
    <row r="47" spans="1:75" s="43" customFormat="1" ht="55.5" customHeight="1" x14ac:dyDescent="0.25">
      <c r="A47" s="101">
        <v>41</v>
      </c>
      <c r="B47" s="118" t="s">
        <v>96</v>
      </c>
      <c r="C47" s="103"/>
      <c r="D47" s="119">
        <v>0</v>
      </c>
      <c r="E47" s="119">
        <v>1</v>
      </c>
      <c r="F47" s="106">
        <f t="shared" si="1"/>
        <v>1</v>
      </c>
      <c r="G47" s="119">
        <v>0</v>
      </c>
      <c r="H47" s="107"/>
      <c r="I47" s="107"/>
      <c r="J47" s="107"/>
      <c r="K47" s="107"/>
      <c r="L47" s="107"/>
      <c r="M47" s="107"/>
      <c r="N47" s="107"/>
      <c r="O47" s="107">
        <v>1</v>
      </c>
      <c r="P47" s="103"/>
      <c r="Q47" s="103"/>
      <c r="R47" s="108"/>
      <c r="S47" s="119"/>
      <c r="T47" s="120">
        <v>68800</v>
      </c>
      <c r="U47" s="120">
        <v>0</v>
      </c>
      <c r="V47" s="137">
        <v>50000</v>
      </c>
      <c r="W47" s="112">
        <f t="shared" si="2"/>
        <v>50000</v>
      </c>
      <c r="X47" s="113">
        <f t="shared" si="3"/>
        <v>0</v>
      </c>
      <c r="Y47" s="113">
        <f t="shared" si="4"/>
        <v>0</v>
      </c>
      <c r="Z47" s="113">
        <f t="shared" si="14"/>
        <v>0</v>
      </c>
      <c r="AA47" s="113">
        <f t="shared" si="5"/>
        <v>0</v>
      </c>
      <c r="AB47" s="113">
        <f t="shared" si="6"/>
        <v>0</v>
      </c>
      <c r="AC47" s="113">
        <f t="shared" si="7"/>
        <v>0</v>
      </c>
      <c r="AD47" s="113">
        <f t="shared" si="8"/>
        <v>0</v>
      </c>
      <c r="AE47" s="113">
        <f t="shared" si="9"/>
        <v>0</v>
      </c>
      <c r="AF47" s="113">
        <v>50000</v>
      </c>
      <c r="AG47" s="113">
        <f t="shared" si="11"/>
        <v>0</v>
      </c>
      <c r="AH47" s="113">
        <f t="shared" si="12"/>
        <v>0</v>
      </c>
      <c r="AI47" s="113">
        <f t="shared" si="13"/>
        <v>0</v>
      </c>
      <c r="AJ47" s="122">
        <v>0</v>
      </c>
      <c r="AK47" s="115">
        <v>0</v>
      </c>
      <c r="AL47" s="115">
        <v>0</v>
      </c>
      <c r="AM47" s="115">
        <v>0</v>
      </c>
      <c r="AN47" s="115">
        <v>0</v>
      </c>
      <c r="AO47" s="115">
        <v>0</v>
      </c>
      <c r="AP47" s="115">
        <v>0</v>
      </c>
      <c r="AQ47" s="115">
        <v>0</v>
      </c>
      <c r="AR47" s="115">
        <v>0</v>
      </c>
      <c r="AS47" s="115">
        <v>1</v>
      </c>
      <c r="AT47" s="116">
        <v>48720</v>
      </c>
      <c r="AU47" s="123"/>
      <c r="AV47" s="69"/>
      <c r="AW47" s="70"/>
      <c r="AX47" s="70"/>
      <c r="AY47" s="37"/>
      <c r="AZ47" s="39"/>
      <c r="BA47" s="38"/>
      <c r="BB47" s="38"/>
      <c r="BC47" s="39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38"/>
      <c r="BQ47" s="41"/>
      <c r="BR47" s="42"/>
      <c r="BS47" s="42"/>
      <c r="BT47" s="42"/>
      <c r="BU47" s="42"/>
      <c r="BV47" s="42"/>
      <c r="BW47" s="42"/>
    </row>
    <row r="48" spans="1:75" s="43" customFormat="1" ht="51.75" customHeight="1" x14ac:dyDescent="0.25">
      <c r="A48" s="101">
        <v>42</v>
      </c>
      <c r="B48" s="118" t="s">
        <v>97</v>
      </c>
      <c r="C48" s="103"/>
      <c r="D48" s="119">
        <v>0</v>
      </c>
      <c r="E48" s="119">
        <v>1</v>
      </c>
      <c r="F48" s="106">
        <f t="shared" si="1"/>
        <v>1</v>
      </c>
      <c r="G48" s="119">
        <v>0</v>
      </c>
      <c r="H48" s="107"/>
      <c r="I48" s="107"/>
      <c r="J48" s="107"/>
      <c r="K48" s="107"/>
      <c r="L48" s="107">
        <v>1</v>
      </c>
      <c r="M48" s="107"/>
      <c r="N48" s="107"/>
      <c r="O48" s="107"/>
      <c r="P48" s="103"/>
      <c r="Q48" s="103"/>
      <c r="R48" s="108"/>
      <c r="S48" s="119"/>
      <c r="T48" s="120">
        <v>0</v>
      </c>
      <c r="U48" s="120">
        <v>0</v>
      </c>
      <c r="V48" s="137">
        <v>25000</v>
      </c>
      <c r="W48" s="112">
        <f t="shared" si="2"/>
        <v>25000</v>
      </c>
      <c r="X48" s="113">
        <f t="shared" si="3"/>
        <v>0</v>
      </c>
      <c r="Y48" s="113">
        <f t="shared" si="4"/>
        <v>0</v>
      </c>
      <c r="Z48" s="113">
        <f t="shared" si="14"/>
        <v>0</v>
      </c>
      <c r="AA48" s="113">
        <f t="shared" si="5"/>
        <v>0</v>
      </c>
      <c r="AB48" s="113">
        <f t="shared" si="6"/>
        <v>0</v>
      </c>
      <c r="AC48" s="113">
        <v>25000</v>
      </c>
      <c r="AD48" s="113">
        <f t="shared" si="8"/>
        <v>0</v>
      </c>
      <c r="AE48" s="113">
        <f t="shared" si="9"/>
        <v>0</v>
      </c>
      <c r="AF48" s="113">
        <f t="shared" si="10"/>
        <v>0</v>
      </c>
      <c r="AG48" s="113">
        <f t="shared" si="11"/>
        <v>0</v>
      </c>
      <c r="AH48" s="113">
        <f t="shared" si="12"/>
        <v>0</v>
      </c>
      <c r="AI48" s="113">
        <f t="shared" si="13"/>
        <v>0</v>
      </c>
      <c r="AJ48" s="122">
        <f>Z48</f>
        <v>0</v>
      </c>
      <c r="AK48" s="115"/>
      <c r="AL48" s="115"/>
      <c r="AM48" s="115">
        <v>0</v>
      </c>
      <c r="AN48" s="115"/>
      <c r="AO48" s="115"/>
      <c r="AP48" s="115">
        <v>0</v>
      </c>
      <c r="AQ48" s="115"/>
      <c r="AR48" s="115">
        <v>0</v>
      </c>
      <c r="AS48" s="115">
        <v>1</v>
      </c>
      <c r="AT48" s="116">
        <v>25000</v>
      </c>
      <c r="AU48" s="123"/>
      <c r="AV48" s="69"/>
      <c r="AW48" s="70"/>
      <c r="AX48" s="70"/>
      <c r="AY48" s="37"/>
      <c r="AZ48" s="39"/>
      <c r="BA48" s="38"/>
      <c r="BB48" s="38"/>
      <c r="BC48" s="39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38"/>
      <c r="BQ48" s="41"/>
      <c r="BR48" s="42"/>
      <c r="BS48" s="42"/>
      <c r="BT48" s="42"/>
      <c r="BU48" s="42"/>
      <c r="BV48" s="42"/>
      <c r="BW48" s="42"/>
    </row>
    <row r="49" spans="1:75" s="43" customFormat="1" ht="54.75" customHeight="1" x14ac:dyDescent="0.25">
      <c r="A49" s="101">
        <v>43</v>
      </c>
      <c r="B49" s="118" t="s">
        <v>98</v>
      </c>
      <c r="C49" s="103"/>
      <c r="D49" s="119">
        <v>0</v>
      </c>
      <c r="E49" s="119">
        <v>1</v>
      </c>
      <c r="F49" s="106">
        <f t="shared" si="1"/>
        <v>1</v>
      </c>
      <c r="G49" s="119">
        <v>0</v>
      </c>
      <c r="H49" s="107"/>
      <c r="I49" s="107"/>
      <c r="J49" s="107"/>
      <c r="K49" s="107"/>
      <c r="L49" s="107">
        <v>1</v>
      </c>
      <c r="M49" s="107"/>
      <c r="N49" s="107"/>
      <c r="O49" s="107"/>
      <c r="P49" s="103"/>
      <c r="Q49" s="103"/>
      <c r="R49" s="108"/>
      <c r="S49" s="119"/>
      <c r="T49" s="120">
        <v>0</v>
      </c>
      <c r="U49" s="120">
        <v>0</v>
      </c>
      <c r="V49" s="137">
        <v>25000</v>
      </c>
      <c r="W49" s="112">
        <f t="shared" si="2"/>
        <v>25000</v>
      </c>
      <c r="X49" s="113">
        <f t="shared" si="3"/>
        <v>0</v>
      </c>
      <c r="Y49" s="113">
        <f t="shared" si="4"/>
        <v>0</v>
      </c>
      <c r="Z49" s="113">
        <f t="shared" si="14"/>
        <v>0</v>
      </c>
      <c r="AA49" s="113">
        <f t="shared" si="5"/>
        <v>0</v>
      </c>
      <c r="AB49" s="113">
        <f t="shared" si="6"/>
        <v>0</v>
      </c>
      <c r="AC49" s="113">
        <v>25000</v>
      </c>
      <c r="AD49" s="113">
        <f t="shared" si="8"/>
        <v>0</v>
      </c>
      <c r="AE49" s="113">
        <f t="shared" si="9"/>
        <v>0</v>
      </c>
      <c r="AF49" s="113">
        <f t="shared" si="10"/>
        <v>0</v>
      </c>
      <c r="AG49" s="113">
        <f t="shared" si="11"/>
        <v>0</v>
      </c>
      <c r="AH49" s="113">
        <f t="shared" si="12"/>
        <v>0</v>
      </c>
      <c r="AI49" s="113">
        <f t="shared" si="13"/>
        <v>0</v>
      </c>
      <c r="AJ49" s="122">
        <f>Z49</f>
        <v>0</v>
      </c>
      <c r="AK49" s="115">
        <v>0</v>
      </c>
      <c r="AL49" s="115">
        <v>0</v>
      </c>
      <c r="AM49" s="115"/>
      <c r="AN49" s="115"/>
      <c r="AO49" s="115"/>
      <c r="AP49" s="115"/>
      <c r="AQ49" s="115">
        <v>0</v>
      </c>
      <c r="AR49" s="115">
        <v>0</v>
      </c>
      <c r="AS49" s="115">
        <v>1</v>
      </c>
      <c r="AT49" s="116">
        <v>24845</v>
      </c>
      <c r="AU49" s="123"/>
      <c r="AV49" s="69"/>
      <c r="AW49" s="70"/>
      <c r="AX49" s="70"/>
      <c r="AY49" s="37"/>
      <c r="AZ49" s="39"/>
      <c r="BA49" s="38"/>
      <c r="BB49" s="38"/>
      <c r="BC49" s="39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38"/>
      <c r="BQ49" s="41"/>
      <c r="BR49" s="42"/>
      <c r="BS49" s="42"/>
      <c r="BT49" s="42"/>
      <c r="BU49" s="42"/>
      <c r="BV49" s="42"/>
      <c r="BW49" s="42"/>
    </row>
    <row r="50" spans="1:75" s="43" customFormat="1" ht="33.75" customHeight="1" x14ac:dyDescent="0.25">
      <c r="A50" s="101">
        <v>44</v>
      </c>
      <c r="B50" s="118" t="s">
        <v>99</v>
      </c>
      <c r="C50" s="103"/>
      <c r="D50" s="119">
        <v>0</v>
      </c>
      <c r="E50" s="119">
        <v>1</v>
      </c>
      <c r="F50" s="106">
        <f t="shared" si="1"/>
        <v>1</v>
      </c>
      <c r="G50" s="119">
        <v>0</v>
      </c>
      <c r="H50" s="107"/>
      <c r="I50" s="107"/>
      <c r="J50" s="107"/>
      <c r="K50" s="107"/>
      <c r="L50" s="107">
        <v>1</v>
      </c>
      <c r="M50" s="107"/>
      <c r="N50" s="107"/>
      <c r="O50" s="107"/>
      <c r="P50" s="103"/>
      <c r="Q50" s="103"/>
      <c r="R50" s="108"/>
      <c r="S50" s="119"/>
      <c r="T50" s="120">
        <v>0</v>
      </c>
      <c r="U50" s="120">
        <v>0</v>
      </c>
      <c r="V50" s="137">
        <v>50000</v>
      </c>
      <c r="W50" s="112">
        <f t="shared" si="2"/>
        <v>50000</v>
      </c>
      <c r="X50" s="113">
        <f t="shared" si="3"/>
        <v>0</v>
      </c>
      <c r="Y50" s="113">
        <f t="shared" si="4"/>
        <v>0</v>
      </c>
      <c r="Z50" s="113">
        <f t="shared" si="14"/>
        <v>0</v>
      </c>
      <c r="AA50" s="113">
        <f t="shared" si="5"/>
        <v>0</v>
      </c>
      <c r="AB50" s="113">
        <f t="shared" si="6"/>
        <v>0</v>
      </c>
      <c r="AC50" s="113">
        <v>50000</v>
      </c>
      <c r="AD50" s="113">
        <f t="shared" si="8"/>
        <v>0</v>
      </c>
      <c r="AE50" s="113">
        <f t="shared" si="9"/>
        <v>0</v>
      </c>
      <c r="AF50" s="113">
        <f t="shared" si="10"/>
        <v>0</v>
      </c>
      <c r="AG50" s="113">
        <f t="shared" si="11"/>
        <v>0</v>
      </c>
      <c r="AH50" s="113">
        <f t="shared" si="12"/>
        <v>0</v>
      </c>
      <c r="AI50" s="113">
        <f t="shared" si="13"/>
        <v>0</v>
      </c>
      <c r="AJ50" s="122"/>
      <c r="AK50" s="115">
        <v>0</v>
      </c>
      <c r="AL50" s="115"/>
      <c r="AM50" s="115"/>
      <c r="AN50" s="115"/>
      <c r="AO50" s="115"/>
      <c r="AP50" s="115">
        <v>0</v>
      </c>
      <c r="AQ50" s="115"/>
      <c r="AR50" s="115"/>
      <c r="AS50" s="115">
        <v>1</v>
      </c>
      <c r="AT50" s="116">
        <v>39500</v>
      </c>
      <c r="AU50" s="123"/>
      <c r="AV50" s="69"/>
      <c r="AW50" s="70"/>
      <c r="AX50" s="70"/>
      <c r="AY50" s="37"/>
      <c r="AZ50" s="39"/>
      <c r="BA50" s="38"/>
      <c r="BB50" s="38"/>
      <c r="BC50" s="39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38"/>
      <c r="BQ50" s="41"/>
      <c r="BR50" s="42"/>
      <c r="BS50" s="42"/>
      <c r="BT50" s="42"/>
      <c r="BU50" s="42"/>
      <c r="BV50" s="42"/>
      <c r="BW50" s="42"/>
    </row>
    <row r="51" spans="1:75" s="43" customFormat="1" ht="69.75" customHeight="1" x14ac:dyDescent="0.25">
      <c r="A51" s="101">
        <v>45</v>
      </c>
      <c r="B51" s="118" t="s">
        <v>100</v>
      </c>
      <c r="C51" s="103"/>
      <c r="D51" s="119">
        <v>0</v>
      </c>
      <c r="E51" s="119">
        <v>1</v>
      </c>
      <c r="F51" s="106">
        <f t="shared" si="1"/>
        <v>1</v>
      </c>
      <c r="G51" s="119">
        <v>0</v>
      </c>
      <c r="H51" s="107"/>
      <c r="I51" s="107"/>
      <c r="J51" s="107"/>
      <c r="K51" s="107"/>
      <c r="L51" s="107">
        <v>1</v>
      </c>
      <c r="M51" s="107"/>
      <c r="N51" s="107"/>
      <c r="O51" s="107"/>
      <c r="P51" s="103"/>
      <c r="Q51" s="103"/>
      <c r="R51" s="108"/>
      <c r="S51" s="119"/>
      <c r="T51" s="120">
        <v>0</v>
      </c>
      <c r="U51" s="120">
        <v>0</v>
      </c>
      <c r="V51" s="137">
        <v>25000</v>
      </c>
      <c r="W51" s="112">
        <f t="shared" si="2"/>
        <v>25000</v>
      </c>
      <c r="X51" s="113">
        <f t="shared" si="3"/>
        <v>0</v>
      </c>
      <c r="Y51" s="113">
        <f t="shared" si="4"/>
        <v>0</v>
      </c>
      <c r="Z51" s="113">
        <f t="shared" si="14"/>
        <v>0</v>
      </c>
      <c r="AA51" s="113">
        <f t="shared" si="5"/>
        <v>0</v>
      </c>
      <c r="AB51" s="113">
        <f t="shared" si="6"/>
        <v>0</v>
      </c>
      <c r="AC51" s="113">
        <v>25000</v>
      </c>
      <c r="AD51" s="113">
        <f t="shared" si="8"/>
        <v>0</v>
      </c>
      <c r="AE51" s="113">
        <f t="shared" si="9"/>
        <v>0</v>
      </c>
      <c r="AF51" s="113">
        <f t="shared" si="10"/>
        <v>0</v>
      </c>
      <c r="AG51" s="113">
        <f t="shared" si="11"/>
        <v>0</v>
      </c>
      <c r="AH51" s="113">
        <f t="shared" si="12"/>
        <v>0</v>
      </c>
      <c r="AI51" s="113">
        <f t="shared" si="13"/>
        <v>0</v>
      </c>
      <c r="AJ51" s="122">
        <f>Z51</f>
        <v>0</v>
      </c>
      <c r="AK51" s="115">
        <v>0</v>
      </c>
      <c r="AL51" s="115"/>
      <c r="AM51" s="115">
        <v>0</v>
      </c>
      <c r="AN51" s="115"/>
      <c r="AO51" s="115"/>
      <c r="AP51" s="115">
        <v>0</v>
      </c>
      <c r="AQ51" s="115"/>
      <c r="AR51" s="115">
        <v>0</v>
      </c>
      <c r="AS51" s="115">
        <v>1</v>
      </c>
      <c r="AT51" s="116">
        <v>23790</v>
      </c>
      <c r="AU51" s="123"/>
      <c r="AV51" s="69"/>
      <c r="AW51" s="70"/>
      <c r="AX51" s="70"/>
      <c r="AY51" s="37"/>
      <c r="AZ51" s="39"/>
      <c r="BA51" s="38"/>
      <c r="BB51" s="38"/>
      <c r="BC51" s="39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38"/>
      <c r="BQ51" s="41"/>
      <c r="BR51" s="42"/>
      <c r="BS51" s="42"/>
      <c r="BT51" s="42"/>
      <c r="BU51" s="42"/>
      <c r="BV51" s="42"/>
      <c r="BW51" s="42"/>
    </row>
    <row r="52" spans="1:75" s="43" customFormat="1" ht="51.75" customHeight="1" x14ac:dyDescent="0.25">
      <c r="A52" s="101">
        <v>46</v>
      </c>
      <c r="B52" s="118" t="s">
        <v>101</v>
      </c>
      <c r="C52" s="103"/>
      <c r="D52" s="119">
        <v>0</v>
      </c>
      <c r="E52" s="119">
        <v>1</v>
      </c>
      <c r="F52" s="106">
        <f t="shared" si="1"/>
        <v>1</v>
      </c>
      <c r="G52" s="119">
        <v>0</v>
      </c>
      <c r="H52" s="107"/>
      <c r="I52" s="107"/>
      <c r="J52" s="107"/>
      <c r="K52" s="107"/>
      <c r="L52" s="107">
        <v>1</v>
      </c>
      <c r="M52" s="107"/>
      <c r="N52" s="107"/>
      <c r="O52" s="107"/>
      <c r="P52" s="103"/>
      <c r="Q52" s="103"/>
      <c r="R52" s="108"/>
      <c r="S52" s="119"/>
      <c r="T52" s="120">
        <v>0</v>
      </c>
      <c r="U52" s="120">
        <v>0</v>
      </c>
      <c r="V52" s="137">
        <v>25000</v>
      </c>
      <c r="W52" s="112">
        <f t="shared" si="2"/>
        <v>25000</v>
      </c>
      <c r="X52" s="113">
        <f t="shared" si="3"/>
        <v>0</v>
      </c>
      <c r="Y52" s="113">
        <f t="shared" si="4"/>
        <v>0</v>
      </c>
      <c r="Z52" s="113">
        <f t="shared" si="14"/>
        <v>0</v>
      </c>
      <c r="AA52" s="113">
        <f t="shared" si="5"/>
        <v>0</v>
      </c>
      <c r="AB52" s="113">
        <f t="shared" si="6"/>
        <v>0</v>
      </c>
      <c r="AC52" s="113">
        <v>25000</v>
      </c>
      <c r="AD52" s="113">
        <f t="shared" si="8"/>
        <v>0</v>
      </c>
      <c r="AE52" s="113">
        <f t="shared" si="9"/>
        <v>0</v>
      </c>
      <c r="AF52" s="113">
        <f t="shared" si="10"/>
        <v>0</v>
      </c>
      <c r="AG52" s="113">
        <f t="shared" si="11"/>
        <v>0</v>
      </c>
      <c r="AH52" s="113">
        <f t="shared" si="12"/>
        <v>0</v>
      </c>
      <c r="AI52" s="113">
        <f t="shared" si="13"/>
        <v>0</v>
      </c>
      <c r="AJ52" s="122"/>
      <c r="AK52" s="115">
        <v>0</v>
      </c>
      <c r="AL52" s="115">
        <v>0</v>
      </c>
      <c r="AM52" s="115">
        <v>0</v>
      </c>
      <c r="AN52" s="115"/>
      <c r="AO52" s="115">
        <v>0</v>
      </c>
      <c r="AP52" s="115"/>
      <c r="AQ52" s="115">
        <v>0</v>
      </c>
      <c r="AR52" s="115">
        <v>0</v>
      </c>
      <c r="AS52" s="115">
        <v>1</v>
      </c>
      <c r="AT52" s="116">
        <v>24975</v>
      </c>
      <c r="AU52" s="123"/>
      <c r="AV52" s="69"/>
      <c r="AW52" s="70"/>
      <c r="AX52" s="70"/>
      <c r="AY52" s="37"/>
      <c r="AZ52" s="39"/>
      <c r="BA52" s="38"/>
      <c r="BB52" s="38"/>
      <c r="BC52" s="39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38"/>
      <c r="BQ52" s="41"/>
      <c r="BR52" s="42"/>
      <c r="BS52" s="42"/>
      <c r="BT52" s="42"/>
      <c r="BU52" s="42"/>
      <c r="BV52" s="42"/>
      <c r="BW52" s="42"/>
    </row>
    <row r="53" spans="1:75" s="43" customFormat="1" ht="35.25" customHeight="1" x14ac:dyDescent="0.25">
      <c r="A53" s="101">
        <v>47</v>
      </c>
      <c r="B53" s="118" t="s">
        <v>102</v>
      </c>
      <c r="C53" s="103"/>
      <c r="D53" s="119">
        <v>0</v>
      </c>
      <c r="E53" s="119">
        <v>1</v>
      </c>
      <c r="F53" s="106">
        <f t="shared" si="1"/>
        <v>1</v>
      </c>
      <c r="G53" s="119">
        <v>0</v>
      </c>
      <c r="H53" s="107"/>
      <c r="I53" s="107"/>
      <c r="J53" s="107"/>
      <c r="K53" s="107"/>
      <c r="L53" s="107">
        <v>1</v>
      </c>
      <c r="M53" s="107"/>
      <c r="N53" s="107"/>
      <c r="O53" s="107"/>
      <c r="P53" s="103"/>
      <c r="Q53" s="103"/>
      <c r="R53" s="108"/>
      <c r="S53" s="119"/>
      <c r="T53" s="120">
        <v>0</v>
      </c>
      <c r="U53" s="120">
        <v>0</v>
      </c>
      <c r="V53" s="137">
        <v>25000</v>
      </c>
      <c r="W53" s="112">
        <f t="shared" si="2"/>
        <v>25000</v>
      </c>
      <c r="X53" s="113">
        <f t="shared" si="3"/>
        <v>0</v>
      </c>
      <c r="Y53" s="113">
        <f t="shared" si="4"/>
        <v>0</v>
      </c>
      <c r="Z53" s="113">
        <f t="shared" si="14"/>
        <v>0</v>
      </c>
      <c r="AA53" s="113">
        <f t="shared" si="5"/>
        <v>0</v>
      </c>
      <c r="AB53" s="113">
        <f t="shared" si="6"/>
        <v>0</v>
      </c>
      <c r="AC53" s="113">
        <v>25000</v>
      </c>
      <c r="AD53" s="113">
        <f t="shared" si="8"/>
        <v>0</v>
      </c>
      <c r="AE53" s="113">
        <f t="shared" si="9"/>
        <v>0</v>
      </c>
      <c r="AF53" s="113">
        <f t="shared" si="10"/>
        <v>0</v>
      </c>
      <c r="AG53" s="113">
        <f t="shared" si="11"/>
        <v>0</v>
      </c>
      <c r="AH53" s="113">
        <f t="shared" si="12"/>
        <v>0</v>
      </c>
      <c r="AI53" s="113">
        <f t="shared" si="13"/>
        <v>0</v>
      </c>
      <c r="AJ53" s="122">
        <f>Z53</f>
        <v>0</v>
      </c>
      <c r="AK53" s="115">
        <v>0</v>
      </c>
      <c r="AL53" s="115">
        <v>0</v>
      </c>
      <c r="AM53" s="115"/>
      <c r="AN53" s="115"/>
      <c r="AO53" s="115"/>
      <c r="AP53" s="115">
        <v>0</v>
      </c>
      <c r="AQ53" s="115"/>
      <c r="AR53" s="115">
        <v>0</v>
      </c>
      <c r="AS53" s="115">
        <v>1</v>
      </c>
      <c r="AT53" s="116">
        <v>24300</v>
      </c>
      <c r="AU53" s="123"/>
      <c r="AV53" s="69"/>
      <c r="AW53" s="70"/>
      <c r="AX53" s="70"/>
      <c r="AY53" s="37"/>
      <c r="AZ53" s="39"/>
      <c r="BA53" s="38"/>
      <c r="BB53" s="38"/>
      <c r="BC53" s="39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  <c r="BO53" s="40"/>
      <c r="BP53" s="38"/>
      <c r="BQ53" s="41"/>
      <c r="BR53" s="42"/>
      <c r="BS53" s="42"/>
      <c r="BT53" s="42"/>
      <c r="BU53" s="42"/>
      <c r="BV53" s="42"/>
      <c r="BW53" s="42"/>
    </row>
    <row r="54" spans="1:75" s="43" customFormat="1" ht="41.25" customHeight="1" x14ac:dyDescent="0.25">
      <c r="A54" s="101">
        <v>48</v>
      </c>
      <c r="B54" s="118" t="s">
        <v>103</v>
      </c>
      <c r="C54" s="103"/>
      <c r="D54" s="119">
        <v>0</v>
      </c>
      <c r="E54" s="119">
        <v>1</v>
      </c>
      <c r="F54" s="106">
        <f t="shared" si="1"/>
        <v>1</v>
      </c>
      <c r="G54" s="119">
        <v>0</v>
      </c>
      <c r="H54" s="107"/>
      <c r="I54" s="107"/>
      <c r="J54" s="107"/>
      <c r="K54" s="107"/>
      <c r="L54" s="107"/>
      <c r="M54" s="107"/>
      <c r="N54" s="107"/>
      <c r="O54" s="107">
        <v>1</v>
      </c>
      <c r="P54" s="103"/>
      <c r="Q54" s="103"/>
      <c r="R54" s="108"/>
      <c r="S54" s="119"/>
      <c r="T54" s="120">
        <v>0</v>
      </c>
      <c r="U54" s="120">
        <v>0</v>
      </c>
      <c r="V54" s="137">
        <v>70000</v>
      </c>
      <c r="W54" s="112">
        <f t="shared" si="2"/>
        <v>70000</v>
      </c>
      <c r="X54" s="113">
        <f t="shared" si="3"/>
        <v>0</v>
      </c>
      <c r="Y54" s="113">
        <f t="shared" si="4"/>
        <v>0</v>
      </c>
      <c r="Z54" s="113">
        <f t="shared" si="14"/>
        <v>0</v>
      </c>
      <c r="AA54" s="113">
        <f t="shared" si="5"/>
        <v>0</v>
      </c>
      <c r="AB54" s="113">
        <f t="shared" si="6"/>
        <v>0</v>
      </c>
      <c r="AC54" s="113">
        <f t="shared" si="7"/>
        <v>0</v>
      </c>
      <c r="AD54" s="113">
        <f t="shared" si="8"/>
        <v>0</v>
      </c>
      <c r="AE54" s="113">
        <f t="shared" si="9"/>
        <v>0</v>
      </c>
      <c r="AF54" s="113">
        <v>70000</v>
      </c>
      <c r="AG54" s="113">
        <f t="shared" si="11"/>
        <v>0</v>
      </c>
      <c r="AH54" s="113">
        <f t="shared" si="12"/>
        <v>0</v>
      </c>
      <c r="AI54" s="113">
        <f t="shared" si="13"/>
        <v>0</v>
      </c>
      <c r="AJ54" s="122"/>
      <c r="AK54" s="115">
        <v>0</v>
      </c>
      <c r="AL54" s="115"/>
      <c r="AM54" s="115">
        <v>0</v>
      </c>
      <c r="AN54" s="115"/>
      <c r="AO54" s="115">
        <v>0</v>
      </c>
      <c r="AP54" s="115">
        <v>0</v>
      </c>
      <c r="AQ54" s="115"/>
      <c r="AR54" s="115">
        <v>0</v>
      </c>
      <c r="AS54" s="115">
        <v>1</v>
      </c>
      <c r="AT54" s="116">
        <v>69200</v>
      </c>
      <c r="AU54" s="123"/>
      <c r="AV54" s="69"/>
      <c r="AW54" s="70"/>
      <c r="AX54" s="70"/>
      <c r="AY54" s="37"/>
      <c r="AZ54" s="39"/>
      <c r="BA54" s="38"/>
      <c r="BB54" s="38"/>
      <c r="BC54" s="39"/>
      <c r="BD54" s="40"/>
      <c r="BE54" s="40"/>
      <c r="BF54" s="40"/>
      <c r="BG54" s="40"/>
      <c r="BH54" s="40"/>
      <c r="BI54" s="40"/>
      <c r="BJ54" s="40"/>
      <c r="BK54" s="40"/>
      <c r="BL54" s="40"/>
      <c r="BM54" s="40"/>
      <c r="BN54" s="40"/>
      <c r="BO54" s="40"/>
      <c r="BP54" s="38"/>
      <c r="BQ54" s="41"/>
      <c r="BR54" s="42"/>
      <c r="BS54" s="42"/>
      <c r="BT54" s="42"/>
      <c r="BU54" s="42"/>
      <c r="BV54" s="42"/>
      <c r="BW54" s="42"/>
    </row>
    <row r="55" spans="1:75" s="43" customFormat="1" ht="42" customHeight="1" x14ac:dyDescent="0.25">
      <c r="A55" s="101">
        <v>49</v>
      </c>
      <c r="B55" s="118" t="s">
        <v>104</v>
      </c>
      <c r="C55" s="103"/>
      <c r="D55" s="119">
        <v>0</v>
      </c>
      <c r="E55" s="119">
        <v>1</v>
      </c>
      <c r="F55" s="106">
        <f t="shared" si="1"/>
        <v>1</v>
      </c>
      <c r="G55" s="119">
        <v>0</v>
      </c>
      <c r="H55" s="107"/>
      <c r="I55" s="107"/>
      <c r="J55" s="107"/>
      <c r="K55" s="107"/>
      <c r="L55" s="107">
        <v>1</v>
      </c>
      <c r="M55" s="107"/>
      <c r="N55" s="107"/>
      <c r="O55" s="107"/>
      <c r="P55" s="103"/>
      <c r="Q55" s="103"/>
      <c r="R55" s="108"/>
      <c r="S55" s="119"/>
      <c r="T55" s="120">
        <v>0</v>
      </c>
      <c r="U55" s="120">
        <v>0</v>
      </c>
      <c r="V55" s="137">
        <v>25000</v>
      </c>
      <c r="W55" s="112">
        <f t="shared" si="2"/>
        <v>25000</v>
      </c>
      <c r="X55" s="113">
        <f t="shared" si="3"/>
        <v>0</v>
      </c>
      <c r="Y55" s="113">
        <f t="shared" si="4"/>
        <v>0</v>
      </c>
      <c r="Z55" s="113">
        <f t="shared" si="14"/>
        <v>0</v>
      </c>
      <c r="AA55" s="113">
        <f t="shared" si="5"/>
        <v>0</v>
      </c>
      <c r="AB55" s="113">
        <f t="shared" si="6"/>
        <v>0</v>
      </c>
      <c r="AC55" s="113">
        <v>25000</v>
      </c>
      <c r="AD55" s="113">
        <f t="shared" si="8"/>
        <v>0</v>
      </c>
      <c r="AE55" s="113">
        <f t="shared" si="9"/>
        <v>0</v>
      </c>
      <c r="AF55" s="113">
        <f t="shared" si="10"/>
        <v>0</v>
      </c>
      <c r="AG55" s="113">
        <f t="shared" si="11"/>
        <v>0</v>
      </c>
      <c r="AH55" s="113">
        <f t="shared" si="12"/>
        <v>0</v>
      </c>
      <c r="AI55" s="113">
        <f t="shared" si="13"/>
        <v>0</v>
      </c>
      <c r="AJ55" s="122">
        <f t="shared" ref="AJ55:AJ60" si="15">Z55</f>
        <v>0</v>
      </c>
      <c r="AK55" s="115">
        <v>0</v>
      </c>
      <c r="AL55" s="115">
        <v>0</v>
      </c>
      <c r="AM55" s="115"/>
      <c r="AN55" s="115"/>
      <c r="AO55" s="115">
        <v>0</v>
      </c>
      <c r="AP55" s="115"/>
      <c r="AQ55" s="115"/>
      <c r="AR55" s="115">
        <v>0</v>
      </c>
      <c r="AS55" s="115">
        <v>1</v>
      </c>
      <c r="AT55" s="116">
        <v>25000</v>
      </c>
      <c r="AU55" s="123"/>
      <c r="AV55" s="69"/>
      <c r="AW55" s="70"/>
      <c r="AX55" s="70"/>
      <c r="AY55" s="37"/>
      <c r="AZ55" s="39"/>
      <c r="BA55" s="38"/>
      <c r="BB55" s="38"/>
      <c r="BC55" s="39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38"/>
      <c r="BQ55" s="41"/>
      <c r="BR55" s="42"/>
      <c r="BS55" s="42"/>
      <c r="BT55" s="42"/>
      <c r="BU55" s="42"/>
      <c r="BV55" s="42"/>
      <c r="BW55" s="42"/>
    </row>
    <row r="56" spans="1:75" s="43" customFormat="1" ht="47.25" customHeight="1" x14ac:dyDescent="0.25">
      <c r="A56" s="101">
        <v>50</v>
      </c>
      <c r="B56" s="118" t="s">
        <v>105</v>
      </c>
      <c r="C56" s="103"/>
      <c r="D56" s="119">
        <v>0</v>
      </c>
      <c r="E56" s="119">
        <v>1</v>
      </c>
      <c r="F56" s="106">
        <f t="shared" si="1"/>
        <v>1</v>
      </c>
      <c r="G56" s="119">
        <v>0</v>
      </c>
      <c r="H56" s="107"/>
      <c r="I56" s="107"/>
      <c r="J56" s="107"/>
      <c r="K56" s="107"/>
      <c r="L56" s="107"/>
      <c r="M56" s="107"/>
      <c r="N56" s="107"/>
      <c r="O56" s="107"/>
      <c r="P56" s="103"/>
      <c r="Q56" s="103">
        <v>1</v>
      </c>
      <c r="R56" s="108"/>
      <c r="S56" s="119"/>
      <c r="T56" s="120">
        <v>0</v>
      </c>
      <c r="U56" s="120">
        <v>0</v>
      </c>
      <c r="V56" s="137">
        <v>10000</v>
      </c>
      <c r="W56" s="112">
        <f t="shared" si="2"/>
        <v>10000</v>
      </c>
      <c r="X56" s="113">
        <f t="shared" si="3"/>
        <v>0</v>
      </c>
      <c r="Y56" s="113">
        <f t="shared" si="4"/>
        <v>0</v>
      </c>
      <c r="Z56" s="113">
        <f t="shared" si="14"/>
        <v>0</v>
      </c>
      <c r="AA56" s="113">
        <f t="shared" si="5"/>
        <v>0</v>
      </c>
      <c r="AB56" s="113">
        <f t="shared" si="6"/>
        <v>0</v>
      </c>
      <c r="AC56" s="113">
        <f t="shared" si="7"/>
        <v>0</v>
      </c>
      <c r="AD56" s="113">
        <f t="shared" si="8"/>
        <v>0</v>
      </c>
      <c r="AE56" s="113">
        <f t="shared" si="9"/>
        <v>0</v>
      </c>
      <c r="AF56" s="113">
        <f t="shared" si="10"/>
        <v>0</v>
      </c>
      <c r="AG56" s="113">
        <f t="shared" si="11"/>
        <v>0</v>
      </c>
      <c r="AH56" s="113">
        <v>10000</v>
      </c>
      <c r="AI56" s="113">
        <f t="shared" si="13"/>
        <v>0</v>
      </c>
      <c r="AJ56" s="122">
        <f t="shared" si="15"/>
        <v>0</v>
      </c>
      <c r="AK56" s="115">
        <v>0</v>
      </c>
      <c r="AL56" s="115">
        <v>0</v>
      </c>
      <c r="AM56" s="115"/>
      <c r="AN56" s="115"/>
      <c r="AO56" s="115"/>
      <c r="AP56" s="115">
        <v>0</v>
      </c>
      <c r="AQ56" s="115"/>
      <c r="AR56" s="115">
        <v>0</v>
      </c>
      <c r="AS56" s="115">
        <v>1</v>
      </c>
      <c r="AT56" s="116">
        <v>10000</v>
      </c>
      <c r="AU56" s="123"/>
      <c r="AV56" s="69"/>
      <c r="AW56" s="70"/>
      <c r="AX56" s="70"/>
      <c r="AY56" s="37"/>
      <c r="AZ56" s="39"/>
      <c r="BA56" s="38"/>
      <c r="BB56" s="38"/>
      <c r="BC56" s="39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38"/>
      <c r="BQ56" s="41"/>
      <c r="BR56" s="42"/>
      <c r="BS56" s="42"/>
      <c r="BT56" s="42"/>
      <c r="BU56" s="42"/>
      <c r="BV56" s="42"/>
      <c r="BW56" s="42"/>
    </row>
    <row r="57" spans="1:75" s="43" customFormat="1" ht="49.5" customHeight="1" x14ac:dyDescent="0.25">
      <c r="A57" s="101">
        <v>51</v>
      </c>
      <c r="B57" s="118" t="s">
        <v>106</v>
      </c>
      <c r="C57" s="103"/>
      <c r="D57" s="119">
        <v>0</v>
      </c>
      <c r="E57" s="119">
        <v>1</v>
      </c>
      <c r="F57" s="106">
        <f t="shared" si="1"/>
        <v>1</v>
      </c>
      <c r="G57" s="119">
        <v>0</v>
      </c>
      <c r="H57" s="107"/>
      <c r="I57" s="107"/>
      <c r="J57" s="107"/>
      <c r="K57" s="107"/>
      <c r="L57" s="107"/>
      <c r="M57" s="107"/>
      <c r="N57" s="107"/>
      <c r="O57" s="107"/>
      <c r="P57" s="103"/>
      <c r="Q57" s="103">
        <v>1</v>
      </c>
      <c r="R57" s="108"/>
      <c r="S57" s="119"/>
      <c r="T57" s="120">
        <v>0</v>
      </c>
      <c r="U57" s="120">
        <v>0</v>
      </c>
      <c r="V57" s="137">
        <v>10000</v>
      </c>
      <c r="W57" s="112">
        <f t="shared" si="2"/>
        <v>10000</v>
      </c>
      <c r="X57" s="113">
        <f t="shared" si="3"/>
        <v>0</v>
      </c>
      <c r="Y57" s="113">
        <f t="shared" si="4"/>
        <v>0</v>
      </c>
      <c r="Z57" s="113">
        <f t="shared" si="14"/>
        <v>0</v>
      </c>
      <c r="AA57" s="113">
        <f t="shared" si="5"/>
        <v>0</v>
      </c>
      <c r="AB57" s="113">
        <f t="shared" si="6"/>
        <v>0</v>
      </c>
      <c r="AC57" s="113">
        <f t="shared" si="7"/>
        <v>0</v>
      </c>
      <c r="AD57" s="113">
        <f t="shared" si="8"/>
        <v>0</v>
      </c>
      <c r="AE57" s="113">
        <f t="shared" si="9"/>
        <v>0</v>
      </c>
      <c r="AF57" s="113">
        <f t="shared" si="10"/>
        <v>0</v>
      </c>
      <c r="AG57" s="113">
        <f t="shared" si="11"/>
        <v>0</v>
      </c>
      <c r="AH57" s="113">
        <v>10000</v>
      </c>
      <c r="AI57" s="113">
        <f t="shared" si="13"/>
        <v>0</v>
      </c>
      <c r="AJ57" s="122">
        <f t="shared" si="15"/>
        <v>0</v>
      </c>
      <c r="AK57" s="115">
        <v>0</v>
      </c>
      <c r="AL57" s="115">
        <v>0</v>
      </c>
      <c r="AM57" s="115"/>
      <c r="AN57" s="115"/>
      <c r="AO57" s="115"/>
      <c r="AP57" s="115">
        <v>0</v>
      </c>
      <c r="AQ57" s="115"/>
      <c r="AR57" s="115"/>
      <c r="AS57" s="115">
        <v>1</v>
      </c>
      <c r="AT57" s="116">
        <v>10000</v>
      </c>
      <c r="AU57" s="123"/>
      <c r="AV57" s="69"/>
      <c r="AW57" s="70"/>
      <c r="AX57" s="70"/>
      <c r="AY57" s="37"/>
      <c r="AZ57" s="39"/>
      <c r="BA57" s="38"/>
      <c r="BB57" s="38"/>
      <c r="BC57" s="39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  <c r="BO57" s="40"/>
      <c r="BP57" s="38"/>
      <c r="BQ57" s="41"/>
      <c r="BR57" s="42"/>
      <c r="BS57" s="42"/>
      <c r="BT57" s="42"/>
      <c r="BU57" s="42"/>
      <c r="BV57" s="42"/>
      <c r="BW57" s="42"/>
    </row>
    <row r="58" spans="1:75" s="43" customFormat="1" ht="51.75" customHeight="1" x14ac:dyDescent="0.25">
      <c r="A58" s="101">
        <v>52</v>
      </c>
      <c r="B58" s="118" t="s">
        <v>107</v>
      </c>
      <c r="C58" s="103"/>
      <c r="D58" s="119">
        <v>0</v>
      </c>
      <c r="E58" s="119">
        <v>1</v>
      </c>
      <c r="F58" s="106">
        <f t="shared" si="1"/>
        <v>1</v>
      </c>
      <c r="G58" s="119">
        <v>0</v>
      </c>
      <c r="H58" s="107"/>
      <c r="I58" s="107"/>
      <c r="J58" s="107"/>
      <c r="K58" s="107"/>
      <c r="L58" s="107"/>
      <c r="M58" s="107"/>
      <c r="N58" s="107"/>
      <c r="O58" s="107"/>
      <c r="P58" s="103"/>
      <c r="Q58" s="103">
        <v>1</v>
      </c>
      <c r="R58" s="108"/>
      <c r="S58" s="119"/>
      <c r="T58" s="120">
        <v>0</v>
      </c>
      <c r="U58" s="120">
        <v>0</v>
      </c>
      <c r="V58" s="137">
        <v>10000</v>
      </c>
      <c r="W58" s="112">
        <f t="shared" si="2"/>
        <v>10000</v>
      </c>
      <c r="X58" s="113">
        <f t="shared" si="3"/>
        <v>0</v>
      </c>
      <c r="Y58" s="113">
        <f t="shared" si="4"/>
        <v>0</v>
      </c>
      <c r="Z58" s="113">
        <f t="shared" si="14"/>
        <v>0</v>
      </c>
      <c r="AA58" s="113">
        <f t="shared" si="5"/>
        <v>0</v>
      </c>
      <c r="AB58" s="113">
        <f t="shared" si="6"/>
        <v>0</v>
      </c>
      <c r="AC58" s="113">
        <f t="shared" si="7"/>
        <v>0</v>
      </c>
      <c r="AD58" s="113">
        <f t="shared" si="8"/>
        <v>0</v>
      </c>
      <c r="AE58" s="113">
        <f t="shared" si="9"/>
        <v>0</v>
      </c>
      <c r="AF58" s="113">
        <f t="shared" si="10"/>
        <v>0</v>
      </c>
      <c r="AG58" s="113">
        <f t="shared" si="11"/>
        <v>0</v>
      </c>
      <c r="AH58" s="113">
        <v>10000</v>
      </c>
      <c r="AI58" s="113">
        <f t="shared" si="13"/>
        <v>0</v>
      </c>
      <c r="AJ58" s="122">
        <f t="shared" si="15"/>
        <v>0</v>
      </c>
      <c r="AK58" s="115">
        <v>0</v>
      </c>
      <c r="AL58" s="115">
        <v>0</v>
      </c>
      <c r="AM58" s="115"/>
      <c r="AN58" s="115"/>
      <c r="AO58" s="115"/>
      <c r="AP58" s="115">
        <v>0</v>
      </c>
      <c r="AQ58" s="115"/>
      <c r="AR58" s="115">
        <v>0</v>
      </c>
      <c r="AS58" s="115">
        <v>1</v>
      </c>
      <c r="AT58" s="116">
        <v>10000</v>
      </c>
      <c r="AU58" s="123"/>
      <c r="AV58" s="69"/>
      <c r="AW58" s="70"/>
      <c r="AX58" s="70"/>
      <c r="AY58" s="37"/>
      <c r="AZ58" s="39"/>
      <c r="BA58" s="38"/>
      <c r="BB58" s="38"/>
      <c r="BC58" s="39"/>
      <c r="BD58" s="40"/>
      <c r="BE58" s="40"/>
      <c r="BF58" s="40"/>
      <c r="BG58" s="40"/>
      <c r="BH58" s="40"/>
      <c r="BI58" s="40"/>
      <c r="BJ58" s="40"/>
      <c r="BK58" s="40"/>
      <c r="BL58" s="40"/>
      <c r="BM58" s="40"/>
      <c r="BN58" s="40"/>
      <c r="BO58" s="40"/>
      <c r="BP58" s="38"/>
      <c r="BQ58" s="41"/>
      <c r="BR58" s="42"/>
      <c r="BS58" s="42"/>
      <c r="BT58" s="42"/>
      <c r="BU58" s="42"/>
      <c r="BV58" s="42"/>
      <c r="BW58" s="42"/>
    </row>
    <row r="59" spans="1:75" s="43" customFormat="1" ht="46.5" customHeight="1" x14ac:dyDescent="0.25">
      <c r="A59" s="101">
        <v>53</v>
      </c>
      <c r="B59" s="118" t="s">
        <v>108</v>
      </c>
      <c r="C59" s="103"/>
      <c r="D59" s="119">
        <v>0</v>
      </c>
      <c r="E59" s="119">
        <v>1</v>
      </c>
      <c r="F59" s="106">
        <f t="shared" si="1"/>
        <v>1</v>
      </c>
      <c r="G59" s="119">
        <v>0</v>
      </c>
      <c r="H59" s="107"/>
      <c r="I59" s="107"/>
      <c r="J59" s="107"/>
      <c r="K59" s="107"/>
      <c r="L59" s="107"/>
      <c r="M59" s="107"/>
      <c r="N59" s="107"/>
      <c r="O59" s="107"/>
      <c r="P59" s="103"/>
      <c r="Q59" s="103">
        <v>1</v>
      </c>
      <c r="R59" s="108"/>
      <c r="S59" s="119"/>
      <c r="T59" s="120">
        <v>0</v>
      </c>
      <c r="U59" s="120">
        <v>0</v>
      </c>
      <c r="V59" s="137">
        <v>10000</v>
      </c>
      <c r="W59" s="112">
        <f t="shared" si="2"/>
        <v>10000</v>
      </c>
      <c r="X59" s="113">
        <f t="shared" si="3"/>
        <v>0</v>
      </c>
      <c r="Y59" s="113">
        <f t="shared" si="4"/>
        <v>0</v>
      </c>
      <c r="Z59" s="113">
        <f t="shared" si="14"/>
        <v>0</v>
      </c>
      <c r="AA59" s="113">
        <f t="shared" si="5"/>
        <v>0</v>
      </c>
      <c r="AB59" s="113">
        <f t="shared" si="6"/>
        <v>0</v>
      </c>
      <c r="AC59" s="113">
        <f t="shared" si="7"/>
        <v>0</v>
      </c>
      <c r="AD59" s="113">
        <f t="shared" si="8"/>
        <v>0</v>
      </c>
      <c r="AE59" s="113">
        <f t="shared" si="9"/>
        <v>0</v>
      </c>
      <c r="AF59" s="113">
        <f t="shared" si="10"/>
        <v>0</v>
      </c>
      <c r="AG59" s="113">
        <f t="shared" si="11"/>
        <v>0</v>
      </c>
      <c r="AH59" s="113">
        <v>10000</v>
      </c>
      <c r="AI59" s="113">
        <f t="shared" si="13"/>
        <v>0</v>
      </c>
      <c r="AJ59" s="122">
        <f t="shared" si="15"/>
        <v>0</v>
      </c>
      <c r="AK59" s="115">
        <v>0</v>
      </c>
      <c r="AL59" s="115">
        <v>0</v>
      </c>
      <c r="AM59" s="115"/>
      <c r="AN59" s="115"/>
      <c r="AO59" s="115"/>
      <c r="AP59" s="115">
        <v>0</v>
      </c>
      <c r="AQ59" s="115"/>
      <c r="AR59" s="115">
        <v>0</v>
      </c>
      <c r="AS59" s="115">
        <v>1</v>
      </c>
      <c r="AT59" s="116">
        <v>10000</v>
      </c>
      <c r="AU59" s="123"/>
      <c r="AV59" s="69"/>
      <c r="AW59" s="70"/>
      <c r="AX59" s="70"/>
      <c r="AY59" s="37"/>
      <c r="AZ59" s="39"/>
      <c r="BA59" s="38"/>
      <c r="BB59" s="38"/>
      <c r="BC59" s="39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38"/>
      <c r="BQ59" s="41"/>
      <c r="BR59" s="42"/>
      <c r="BS59" s="42"/>
      <c r="BT59" s="42"/>
      <c r="BU59" s="42"/>
      <c r="BV59" s="42"/>
      <c r="BW59" s="42"/>
    </row>
    <row r="60" spans="1:75" s="43" customFormat="1" ht="47.25" customHeight="1" x14ac:dyDescent="0.25">
      <c r="A60" s="101">
        <v>54</v>
      </c>
      <c r="B60" s="118" t="s">
        <v>109</v>
      </c>
      <c r="C60" s="103"/>
      <c r="D60" s="119">
        <v>0</v>
      </c>
      <c r="E60" s="119">
        <v>1</v>
      </c>
      <c r="F60" s="106">
        <f t="shared" si="1"/>
        <v>1</v>
      </c>
      <c r="G60" s="119">
        <v>0</v>
      </c>
      <c r="H60" s="107"/>
      <c r="I60" s="107"/>
      <c r="J60" s="107"/>
      <c r="K60" s="107"/>
      <c r="L60" s="107"/>
      <c r="M60" s="107"/>
      <c r="N60" s="107"/>
      <c r="O60" s="107"/>
      <c r="P60" s="103"/>
      <c r="Q60" s="103">
        <v>1</v>
      </c>
      <c r="R60" s="108"/>
      <c r="S60" s="119"/>
      <c r="T60" s="120">
        <v>0</v>
      </c>
      <c r="U60" s="120">
        <v>0</v>
      </c>
      <c r="V60" s="137">
        <v>10000</v>
      </c>
      <c r="W60" s="112">
        <f t="shared" si="2"/>
        <v>10000</v>
      </c>
      <c r="X60" s="113">
        <f t="shared" si="3"/>
        <v>0</v>
      </c>
      <c r="Y60" s="113">
        <f t="shared" si="4"/>
        <v>0</v>
      </c>
      <c r="Z60" s="113">
        <f t="shared" si="14"/>
        <v>0</v>
      </c>
      <c r="AA60" s="113">
        <f t="shared" si="5"/>
        <v>0</v>
      </c>
      <c r="AB60" s="113">
        <f t="shared" si="6"/>
        <v>0</v>
      </c>
      <c r="AC60" s="113">
        <f t="shared" si="7"/>
        <v>0</v>
      </c>
      <c r="AD60" s="113">
        <f t="shared" si="8"/>
        <v>0</v>
      </c>
      <c r="AE60" s="113">
        <f t="shared" si="9"/>
        <v>0</v>
      </c>
      <c r="AF60" s="113">
        <f t="shared" si="10"/>
        <v>0</v>
      </c>
      <c r="AG60" s="113">
        <f t="shared" si="11"/>
        <v>0</v>
      </c>
      <c r="AH60" s="113">
        <v>10000</v>
      </c>
      <c r="AI60" s="113">
        <f t="shared" si="13"/>
        <v>0</v>
      </c>
      <c r="AJ60" s="122">
        <f t="shared" si="15"/>
        <v>0</v>
      </c>
      <c r="AK60" s="115">
        <v>0</v>
      </c>
      <c r="AL60" s="115">
        <v>0</v>
      </c>
      <c r="AM60" s="115"/>
      <c r="AN60" s="115"/>
      <c r="AO60" s="115"/>
      <c r="AP60" s="115">
        <v>0</v>
      </c>
      <c r="AQ60" s="115"/>
      <c r="AR60" s="115">
        <v>0</v>
      </c>
      <c r="AS60" s="115">
        <v>1</v>
      </c>
      <c r="AT60" s="116">
        <v>10000</v>
      </c>
      <c r="AU60" s="123"/>
      <c r="AV60" s="69"/>
      <c r="AW60" s="70"/>
      <c r="AX60" s="70"/>
      <c r="AY60" s="37"/>
      <c r="AZ60" s="39"/>
      <c r="BA60" s="38"/>
      <c r="BB60" s="38"/>
      <c r="BC60" s="39"/>
      <c r="BD60" s="40"/>
      <c r="BE60" s="40"/>
      <c r="BF60" s="40"/>
      <c r="BG60" s="40"/>
      <c r="BH60" s="40"/>
      <c r="BI60" s="40"/>
      <c r="BJ60" s="40"/>
      <c r="BK60" s="40"/>
      <c r="BL60" s="40"/>
      <c r="BM60" s="40"/>
      <c r="BN60" s="40"/>
      <c r="BO60" s="40"/>
      <c r="BP60" s="38"/>
      <c r="BQ60" s="41"/>
      <c r="BR60" s="42"/>
      <c r="BS60" s="42"/>
      <c r="BT60" s="42"/>
      <c r="BU60" s="42"/>
      <c r="BV60" s="42"/>
      <c r="BW60" s="42"/>
    </row>
    <row r="61" spans="1:75" s="43" customFormat="1" ht="47.25" customHeight="1" x14ac:dyDescent="0.25">
      <c r="A61" s="101">
        <v>55</v>
      </c>
      <c r="B61" s="118" t="s">
        <v>110</v>
      </c>
      <c r="C61" s="103"/>
      <c r="D61" s="119">
        <v>0</v>
      </c>
      <c r="E61" s="119">
        <v>1</v>
      </c>
      <c r="F61" s="106">
        <f t="shared" si="1"/>
        <v>1</v>
      </c>
      <c r="G61" s="119">
        <v>0</v>
      </c>
      <c r="H61" s="107"/>
      <c r="I61" s="107"/>
      <c r="J61" s="107"/>
      <c r="K61" s="107"/>
      <c r="L61" s="107"/>
      <c r="M61" s="107"/>
      <c r="N61" s="107"/>
      <c r="O61" s="107">
        <v>1</v>
      </c>
      <c r="P61" s="103"/>
      <c r="Q61" s="103"/>
      <c r="R61" s="108"/>
      <c r="S61" s="119"/>
      <c r="T61" s="120">
        <v>0</v>
      </c>
      <c r="U61" s="120">
        <v>0</v>
      </c>
      <c r="V61" s="137">
        <v>200000</v>
      </c>
      <c r="W61" s="112">
        <f t="shared" si="2"/>
        <v>200000</v>
      </c>
      <c r="X61" s="113">
        <f t="shared" si="3"/>
        <v>0</v>
      </c>
      <c r="Y61" s="113">
        <f t="shared" si="4"/>
        <v>0</v>
      </c>
      <c r="Z61" s="113">
        <f t="shared" si="14"/>
        <v>0</v>
      </c>
      <c r="AA61" s="113">
        <f t="shared" si="5"/>
        <v>0</v>
      </c>
      <c r="AB61" s="113">
        <f t="shared" si="6"/>
        <v>0</v>
      </c>
      <c r="AC61" s="113">
        <f t="shared" si="7"/>
        <v>0</v>
      </c>
      <c r="AD61" s="113">
        <f t="shared" si="8"/>
        <v>0</v>
      </c>
      <c r="AE61" s="113">
        <f t="shared" si="9"/>
        <v>0</v>
      </c>
      <c r="AF61" s="113">
        <v>200000</v>
      </c>
      <c r="AG61" s="113">
        <f t="shared" si="11"/>
        <v>0</v>
      </c>
      <c r="AH61" s="113">
        <f t="shared" si="12"/>
        <v>0</v>
      </c>
      <c r="AI61" s="113">
        <f t="shared" si="13"/>
        <v>0</v>
      </c>
      <c r="AJ61" s="122"/>
      <c r="AK61" s="115">
        <v>0</v>
      </c>
      <c r="AL61" s="138"/>
      <c r="AM61" s="115"/>
      <c r="AN61" s="115"/>
      <c r="AO61" s="115"/>
      <c r="AP61" s="115">
        <v>0</v>
      </c>
      <c r="AQ61" s="115"/>
      <c r="AR61" s="115">
        <v>0</v>
      </c>
      <c r="AS61" s="115">
        <v>1</v>
      </c>
      <c r="AT61" s="116">
        <v>174485</v>
      </c>
      <c r="AU61" s="123"/>
      <c r="AV61" s="69"/>
      <c r="AW61" s="70"/>
      <c r="AX61" s="70"/>
      <c r="AY61" s="37"/>
      <c r="AZ61" s="39"/>
      <c r="BA61" s="38"/>
      <c r="BB61" s="38"/>
      <c r="BC61" s="39"/>
      <c r="BD61" s="40"/>
      <c r="BE61" s="40"/>
      <c r="BF61" s="40"/>
      <c r="BG61" s="40"/>
      <c r="BH61" s="40"/>
      <c r="BI61" s="40"/>
      <c r="BJ61" s="40"/>
      <c r="BK61" s="40"/>
      <c r="BL61" s="40"/>
      <c r="BM61" s="40"/>
      <c r="BN61" s="40"/>
      <c r="BO61" s="40"/>
      <c r="BP61" s="38"/>
      <c r="BQ61" s="41"/>
      <c r="BR61" s="42"/>
      <c r="BS61" s="42"/>
      <c r="BT61" s="42"/>
      <c r="BU61" s="42"/>
      <c r="BV61" s="42"/>
      <c r="BW61" s="42"/>
    </row>
    <row r="62" spans="1:75" s="43" customFormat="1" ht="39" customHeight="1" x14ac:dyDescent="0.25">
      <c r="A62" s="101">
        <v>56</v>
      </c>
      <c r="B62" s="118" t="s">
        <v>111</v>
      </c>
      <c r="C62" s="103"/>
      <c r="D62" s="119">
        <v>0</v>
      </c>
      <c r="E62" s="119">
        <v>1</v>
      </c>
      <c r="F62" s="106">
        <f t="shared" si="1"/>
        <v>1</v>
      </c>
      <c r="G62" s="119">
        <v>0</v>
      </c>
      <c r="H62" s="107"/>
      <c r="I62" s="107"/>
      <c r="J62" s="107"/>
      <c r="K62" s="107"/>
      <c r="L62" s="107"/>
      <c r="M62" s="107"/>
      <c r="N62" s="107">
        <v>1</v>
      </c>
      <c r="O62" s="107"/>
      <c r="P62" s="103"/>
      <c r="Q62" s="103"/>
      <c r="R62" s="108"/>
      <c r="S62" s="119"/>
      <c r="T62" s="120">
        <v>0</v>
      </c>
      <c r="U62" s="120">
        <v>0</v>
      </c>
      <c r="V62" s="137">
        <v>25000</v>
      </c>
      <c r="W62" s="112">
        <f t="shared" si="2"/>
        <v>25000</v>
      </c>
      <c r="X62" s="113">
        <f t="shared" si="3"/>
        <v>0</v>
      </c>
      <c r="Y62" s="113">
        <f t="shared" si="4"/>
        <v>0</v>
      </c>
      <c r="Z62" s="113">
        <f t="shared" si="14"/>
        <v>0</v>
      </c>
      <c r="AA62" s="113">
        <f t="shared" si="5"/>
        <v>0</v>
      </c>
      <c r="AB62" s="113">
        <f t="shared" si="6"/>
        <v>0</v>
      </c>
      <c r="AC62" s="113">
        <f t="shared" si="7"/>
        <v>0</v>
      </c>
      <c r="AD62" s="113">
        <f t="shared" si="8"/>
        <v>0</v>
      </c>
      <c r="AE62" s="113">
        <v>25000</v>
      </c>
      <c r="AF62" s="113">
        <f t="shared" si="10"/>
        <v>0</v>
      </c>
      <c r="AG62" s="113">
        <f t="shared" si="11"/>
        <v>0</v>
      </c>
      <c r="AH62" s="113">
        <f t="shared" si="12"/>
        <v>0</v>
      </c>
      <c r="AI62" s="113">
        <f t="shared" si="13"/>
        <v>0</v>
      </c>
      <c r="AJ62" s="122">
        <f>Z62</f>
        <v>0</v>
      </c>
      <c r="AK62" s="139">
        <v>0</v>
      </c>
      <c r="AL62" s="138"/>
      <c r="AM62" s="115"/>
      <c r="AN62" s="115"/>
      <c r="AO62" s="115"/>
      <c r="AP62" s="115">
        <v>0</v>
      </c>
      <c r="AQ62" s="115"/>
      <c r="AR62" s="115"/>
      <c r="AS62" s="115">
        <v>1</v>
      </c>
      <c r="AT62" s="116">
        <v>19500</v>
      </c>
      <c r="AU62" s="123"/>
      <c r="AV62" s="69"/>
      <c r="AW62" s="70"/>
      <c r="AX62" s="70"/>
      <c r="AY62" s="37"/>
      <c r="AZ62" s="39"/>
      <c r="BA62" s="38"/>
      <c r="BB62" s="38"/>
      <c r="BC62" s="39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38"/>
      <c r="BQ62" s="41"/>
      <c r="BR62" s="42"/>
      <c r="BS62" s="42"/>
      <c r="BT62" s="42"/>
      <c r="BU62" s="42"/>
      <c r="BV62" s="42"/>
      <c r="BW62" s="42"/>
    </row>
    <row r="63" spans="1:75" s="43" customFormat="1" ht="78.75" customHeight="1" x14ac:dyDescent="0.25">
      <c r="A63" s="101">
        <v>57</v>
      </c>
      <c r="B63" s="118" t="s">
        <v>124</v>
      </c>
      <c r="C63" s="103"/>
      <c r="D63" s="119">
        <v>0</v>
      </c>
      <c r="E63" s="119">
        <v>1</v>
      </c>
      <c r="F63" s="106">
        <f t="shared" si="1"/>
        <v>1</v>
      </c>
      <c r="G63" s="119">
        <v>0</v>
      </c>
      <c r="H63" s="107"/>
      <c r="I63" s="107"/>
      <c r="J63" s="107"/>
      <c r="K63" s="107"/>
      <c r="L63" s="107"/>
      <c r="M63" s="107"/>
      <c r="N63" s="107"/>
      <c r="O63" s="107"/>
      <c r="P63" s="103"/>
      <c r="Q63" s="103">
        <v>1</v>
      </c>
      <c r="R63" s="108"/>
      <c r="S63" s="119"/>
      <c r="T63" s="120">
        <v>0</v>
      </c>
      <c r="U63" s="120">
        <v>0</v>
      </c>
      <c r="V63" s="137">
        <v>350000</v>
      </c>
      <c r="W63" s="112">
        <f t="shared" si="2"/>
        <v>350000</v>
      </c>
      <c r="X63" s="113">
        <f t="shared" si="3"/>
        <v>0</v>
      </c>
      <c r="Y63" s="113">
        <f t="shared" si="4"/>
        <v>0</v>
      </c>
      <c r="Z63" s="113">
        <f t="shared" si="14"/>
        <v>0</v>
      </c>
      <c r="AA63" s="113">
        <f t="shared" si="5"/>
        <v>0</v>
      </c>
      <c r="AB63" s="113">
        <f t="shared" si="6"/>
        <v>0</v>
      </c>
      <c r="AC63" s="113">
        <f t="shared" si="7"/>
        <v>0</v>
      </c>
      <c r="AD63" s="113">
        <f t="shared" si="8"/>
        <v>0</v>
      </c>
      <c r="AE63" s="113">
        <f t="shared" si="9"/>
        <v>0</v>
      </c>
      <c r="AF63" s="113">
        <f t="shared" si="10"/>
        <v>0</v>
      </c>
      <c r="AG63" s="113">
        <f t="shared" si="11"/>
        <v>0</v>
      </c>
      <c r="AH63" s="113">
        <v>350000</v>
      </c>
      <c r="AI63" s="113">
        <f t="shared" si="13"/>
        <v>0</v>
      </c>
      <c r="AJ63" s="113"/>
      <c r="AK63" s="139">
        <v>0</v>
      </c>
      <c r="AL63" s="138"/>
      <c r="AM63" s="115"/>
      <c r="AN63" s="115"/>
      <c r="AO63" s="115">
        <v>0</v>
      </c>
      <c r="AP63" s="115">
        <v>0</v>
      </c>
      <c r="AQ63" s="115"/>
      <c r="AR63" s="115"/>
      <c r="AS63" s="115">
        <v>1</v>
      </c>
      <c r="AT63" s="116">
        <v>349763.7</v>
      </c>
      <c r="AU63" s="123"/>
      <c r="AV63" s="69"/>
      <c r="AW63" s="70"/>
      <c r="AX63" s="70"/>
      <c r="AY63" s="37"/>
      <c r="AZ63" s="39"/>
      <c r="BA63" s="38"/>
      <c r="BB63" s="38"/>
      <c r="BC63" s="39"/>
      <c r="BD63" s="40"/>
      <c r="BE63" s="40"/>
      <c r="BF63" s="40"/>
      <c r="BG63" s="40"/>
      <c r="BH63" s="40"/>
      <c r="BI63" s="40"/>
      <c r="BJ63" s="40"/>
      <c r="BK63" s="40"/>
      <c r="BL63" s="40"/>
      <c r="BM63" s="40"/>
      <c r="BN63" s="40"/>
      <c r="BO63" s="40"/>
      <c r="BP63" s="38"/>
      <c r="BQ63" s="41"/>
      <c r="BR63" s="42"/>
      <c r="BS63" s="42"/>
      <c r="BT63" s="42"/>
      <c r="BU63" s="42"/>
      <c r="BV63" s="42"/>
      <c r="BW63" s="42"/>
    </row>
    <row r="64" spans="1:75" s="43" customFormat="1" ht="50.25" customHeight="1" x14ac:dyDescent="0.25">
      <c r="A64" s="101">
        <v>58</v>
      </c>
      <c r="B64" s="118" t="s">
        <v>112</v>
      </c>
      <c r="C64" s="103"/>
      <c r="D64" s="119">
        <v>0</v>
      </c>
      <c r="E64" s="119">
        <v>1</v>
      </c>
      <c r="F64" s="106">
        <f t="shared" si="1"/>
        <v>1</v>
      </c>
      <c r="G64" s="119">
        <v>0</v>
      </c>
      <c r="H64" s="107"/>
      <c r="I64" s="107"/>
      <c r="J64" s="107"/>
      <c r="K64" s="107"/>
      <c r="L64" s="107"/>
      <c r="M64" s="107"/>
      <c r="N64" s="107"/>
      <c r="O64" s="107"/>
      <c r="P64" s="103"/>
      <c r="Q64" s="103">
        <v>1</v>
      </c>
      <c r="R64" s="108"/>
      <c r="S64" s="119"/>
      <c r="T64" s="120">
        <v>0</v>
      </c>
      <c r="U64" s="120">
        <v>0</v>
      </c>
      <c r="V64" s="137">
        <v>25000</v>
      </c>
      <c r="W64" s="112">
        <f t="shared" si="2"/>
        <v>25000</v>
      </c>
      <c r="X64" s="113">
        <f t="shared" si="3"/>
        <v>0</v>
      </c>
      <c r="Y64" s="113">
        <f t="shared" si="4"/>
        <v>0</v>
      </c>
      <c r="Z64" s="113">
        <f t="shared" si="14"/>
        <v>0</v>
      </c>
      <c r="AA64" s="113">
        <f t="shared" si="5"/>
        <v>0</v>
      </c>
      <c r="AB64" s="113">
        <f t="shared" si="6"/>
        <v>0</v>
      </c>
      <c r="AC64" s="113">
        <f t="shared" si="7"/>
        <v>0</v>
      </c>
      <c r="AD64" s="113">
        <f t="shared" si="8"/>
        <v>0</v>
      </c>
      <c r="AE64" s="113">
        <f t="shared" si="9"/>
        <v>0</v>
      </c>
      <c r="AF64" s="113">
        <f t="shared" si="10"/>
        <v>0</v>
      </c>
      <c r="AG64" s="113">
        <f t="shared" si="11"/>
        <v>0</v>
      </c>
      <c r="AH64" s="113">
        <v>25000</v>
      </c>
      <c r="AI64" s="113">
        <f t="shared" si="13"/>
        <v>0</v>
      </c>
      <c r="AJ64" s="122"/>
      <c r="AK64" s="139"/>
      <c r="AL64" s="138"/>
      <c r="AM64" s="115"/>
      <c r="AN64" s="115"/>
      <c r="AO64" s="115"/>
      <c r="AP64" s="115"/>
      <c r="AQ64" s="115"/>
      <c r="AR64" s="115"/>
      <c r="AS64" s="115">
        <v>1</v>
      </c>
      <c r="AT64" s="116">
        <v>18135</v>
      </c>
      <c r="AU64" s="123"/>
      <c r="AV64" s="69"/>
      <c r="AW64" s="156">
        <f>SUM(AT7:AT33)</f>
        <v>4304002.0200000005</v>
      </c>
      <c r="AX64" s="152" t="s">
        <v>126</v>
      </c>
      <c r="AY64" s="153">
        <v>26</v>
      </c>
      <c r="AZ64" s="154">
        <f>SUM(AS7:AS26,AS28:AS30,AS32:AS33,AS70)</f>
        <v>26</v>
      </c>
      <c r="BA64" s="168">
        <f>AY64-AZ64</f>
        <v>0</v>
      </c>
      <c r="BC64" s="166">
        <f>AZ64/AY64*100</f>
        <v>100</v>
      </c>
      <c r="BD64" s="40"/>
      <c r="BE64" s="40"/>
      <c r="BF64" s="40"/>
      <c r="BG64" s="40"/>
      <c r="BH64" s="40"/>
      <c r="BI64" s="40"/>
      <c r="BJ64" s="40"/>
      <c r="BK64" s="40"/>
      <c r="BL64" s="40"/>
      <c r="BM64" s="40"/>
      <c r="BN64" s="40"/>
      <c r="BO64" s="40"/>
      <c r="BP64" s="38"/>
      <c r="BQ64" s="41"/>
      <c r="BR64" s="42"/>
      <c r="BS64" s="42"/>
      <c r="BT64" s="42"/>
      <c r="BU64" s="42"/>
      <c r="BV64" s="42"/>
      <c r="BW64" s="42"/>
    </row>
    <row r="65" spans="1:75" s="43" customFormat="1" ht="48" customHeight="1" x14ac:dyDescent="0.25">
      <c r="A65" s="101">
        <v>59</v>
      </c>
      <c r="B65" s="118" t="s">
        <v>113</v>
      </c>
      <c r="C65" s="103"/>
      <c r="D65" s="119">
        <v>0</v>
      </c>
      <c r="E65" s="119">
        <v>1</v>
      </c>
      <c r="F65" s="106">
        <f t="shared" si="1"/>
        <v>1</v>
      </c>
      <c r="G65" s="119">
        <v>0</v>
      </c>
      <c r="H65" s="107"/>
      <c r="I65" s="107"/>
      <c r="J65" s="107"/>
      <c r="K65" s="107"/>
      <c r="L65" s="107"/>
      <c r="M65" s="107"/>
      <c r="N65" s="107"/>
      <c r="O65" s="107"/>
      <c r="P65" s="103"/>
      <c r="Q65" s="103">
        <v>1</v>
      </c>
      <c r="R65" s="108"/>
      <c r="S65" s="119"/>
      <c r="T65" s="120">
        <v>0</v>
      </c>
      <c r="U65" s="120">
        <v>0</v>
      </c>
      <c r="V65" s="137">
        <v>22000</v>
      </c>
      <c r="W65" s="112">
        <f t="shared" si="2"/>
        <v>22000</v>
      </c>
      <c r="X65" s="113">
        <f t="shared" si="3"/>
        <v>0</v>
      </c>
      <c r="Y65" s="113">
        <f t="shared" si="4"/>
        <v>0</v>
      </c>
      <c r="Z65" s="113">
        <f t="shared" si="14"/>
        <v>0</v>
      </c>
      <c r="AA65" s="113">
        <f t="shared" si="5"/>
        <v>0</v>
      </c>
      <c r="AB65" s="113">
        <f t="shared" si="6"/>
        <v>0</v>
      </c>
      <c r="AC65" s="113">
        <f t="shared" si="7"/>
        <v>0</v>
      </c>
      <c r="AD65" s="113">
        <f t="shared" si="8"/>
        <v>0</v>
      </c>
      <c r="AE65" s="113">
        <f t="shared" si="9"/>
        <v>0</v>
      </c>
      <c r="AF65" s="113">
        <f t="shared" si="10"/>
        <v>0</v>
      </c>
      <c r="AG65" s="113">
        <f t="shared" si="11"/>
        <v>0</v>
      </c>
      <c r="AH65" s="113">
        <v>22000</v>
      </c>
      <c r="AI65" s="113">
        <f t="shared" si="13"/>
        <v>0</v>
      </c>
      <c r="AJ65" s="122"/>
      <c r="AK65" s="139">
        <v>0</v>
      </c>
      <c r="AL65" s="138"/>
      <c r="AM65" s="115"/>
      <c r="AN65" s="115"/>
      <c r="AO65" s="115"/>
      <c r="AP65" s="115">
        <v>0</v>
      </c>
      <c r="AQ65" s="115"/>
      <c r="AR65" s="115">
        <v>0</v>
      </c>
      <c r="AS65" s="115">
        <v>1</v>
      </c>
      <c r="AT65" s="116">
        <v>20900</v>
      </c>
      <c r="AU65" s="123"/>
      <c r="AV65" s="69"/>
      <c r="AW65" s="156">
        <f>SUM(AT34:AT70)</f>
        <v>1805798.7</v>
      </c>
      <c r="AX65" s="155" t="s">
        <v>127</v>
      </c>
      <c r="AY65" s="153">
        <v>38</v>
      </c>
      <c r="AZ65" s="159">
        <f>SUM(AS34:AS69,AS31,AS27)</f>
        <v>38</v>
      </c>
      <c r="BA65" s="168">
        <f>AY65-AZ65</f>
        <v>0</v>
      </c>
      <c r="BC65" s="167">
        <f>AZ65/AY65*100</f>
        <v>100</v>
      </c>
      <c r="BD65" s="40"/>
      <c r="BE65" s="40"/>
      <c r="BF65" s="40"/>
      <c r="BG65" s="40"/>
      <c r="BH65" s="40"/>
      <c r="BI65" s="40"/>
      <c r="BJ65" s="40"/>
      <c r="BK65" s="40"/>
      <c r="BL65" s="40"/>
      <c r="BM65" s="40"/>
      <c r="BN65" s="40"/>
      <c r="BO65" s="40"/>
      <c r="BP65" s="38"/>
      <c r="BQ65" s="41"/>
      <c r="BR65" s="42"/>
      <c r="BS65" s="42"/>
      <c r="BT65" s="42"/>
      <c r="BU65" s="42"/>
      <c r="BV65" s="42"/>
      <c r="BW65" s="42"/>
    </row>
    <row r="66" spans="1:75" s="43" customFormat="1" ht="47.25" customHeight="1" x14ac:dyDescent="0.25">
      <c r="A66" s="101">
        <v>60</v>
      </c>
      <c r="B66" s="118" t="s">
        <v>114</v>
      </c>
      <c r="C66" s="103"/>
      <c r="D66" s="119">
        <v>0</v>
      </c>
      <c r="E66" s="119">
        <v>1</v>
      </c>
      <c r="F66" s="106">
        <f t="shared" si="1"/>
        <v>1</v>
      </c>
      <c r="G66" s="119">
        <v>0</v>
      </c>
      <c r="H66" s="107"/>
      <c r="I66" s="107"/>
      <c r="J66" s="107"/>
      <c r="K66" s="107"/>
      <c r="L66" s="107"/>
      <c r="M66" s="107"/>
      <c r="N66" s="107">
        <v>1</v>
      </c>
      <c r="O66" s="107"/>
      <c r="P66" s="103"/>
      <c r="Q66" s="103"/>
      <c r="R66" s="108"/>
      <c r="S66" s="119"/>
      <c r="T66" s="120">
        <v>0</v>
      </c>
      <c r="U66" s="120">
        <v>0</v>
      </c>
      <c r="V66" s="137">
        <v>40000</v>
      </c>
      <c r="W66" s="112">
        <f t="shared" si="2"/>
        <v>40000</v>
      </c>
      <c r="X66" s="113">
        <f t="shared" si="3"/>
        <v>0</v>
      </c>
      <c r="Y66" s="113">
        <f t="shared" si="4"/>
        <v>0</v>
      </c>
      <c r="Z66" s="113">
        <f t="shared" si="14"/>
        <v>0</v>
      </c>
      <c r="AA66" s="113">
        <f t="shared" si="5"/>
        <v>0</v>
      </c>
      <c r="AB66" s="113">
        <f t="shared" si="6"/>
        <v>0</v>
      </c>
      <c r="AC66" s="113">
        <f t="shared" si="7"/>
        <v>0</v>
      </c>
      <c r="AD66" s="113">
        <f t="shared" si="8"/>
        <v>0</v>
      </c>
      <c r="AE66" s="113">
        <v>40000</v>
      </c>
      <c r="AF66" s="113">
        <f t="shared" si="10"/>
        <v>0</v>
      </c>
      <c r="AG66" s="113">
        <f t="shared" si="11"/>
        <v>0</v>
      </c>
      <c r="AH66" s="113">
        <f t="shared" si="12"/>
        <v>0</v>
      </c>
      <c r="AI66" s="113">
        <f t="shared" si="13"/>
        <v>0</v>
      </c>
      <c r="AJ66" s="122">
        <f>Z66</f>
        <v>0</v>
      </c>
      <c r="AK66" s="139">
        <v>0</v>
      </c>
      <c r="AL66" s="139">
        <v>0</v>
      </c>
      <c r="AM66" s="115"/>
      <c r="AN66" s="115"/>
      <c r="AO66" s="115"/>
      <c r="AP66" s="115">
        <v>0</v>
      </c>
      <c r="AQ66" s="115">
        <v>0</v>
      </c>
      <c r="AR66" s="115">
        <v>0</v>
      </c>
      <c r="AS66" s="115">
        <v>1</v>
      </c>
      <c r="AT66" s="116">
        <v>39800</v>
      </c>
      <c r="AU66" s="123"/>
      <c r="AV66" s="69"/>
      <c r="AW66" s="157">
        <f>SUM(AW64:AW65)</f>
        <v>6109800.7200000007</v>
      </c>
      <c r="AX66" s="151"/>
      <c r="AY66" s="160">
        <f>SUM(AY64:AY65)</f>
        <v>64</v>
      </c>
      <c r="AZ66" s="161">
        <f>SUM(AZ64:AZ65)</f>
        <v>64</v>
      </c>
      <c r="BA66" s="169">
        <f t="shared" ref="BA66" si="16">AY66-AZ66</f>
        <v>0</v>
      </c>
      <c r="BB66" s="149"/>
      <c r="BC66" s="165">
        <f>AZ66/AY66*100</f>
        <v>100</v>
      </c>
      <c r="BD66" s="40"/>
      <c r="BE66" s="40"/>
      <c r="BF66" s="40"/>
      <c r="BG66" s="40"/>
      <c r="BH66" s="40"/>
      <c r="BI66" s="40"/>
      <c r="BJ66" s="40"/>
      <c r="BK66" s="40"/>
      <c r="BL66" s="40"/>
      <c r="BM66" s="40"/>
      <c r="BN66" s="40"/>
      <c r="BO66" s="40"/>
      <c r="BP66" s="38"/>
      <c r="BQ66" s="41"/>
      <c r="BR66" s="42"/>
      <c r="BS66" s="42"/>
      <c r="BT66" s="42"/>
      <c r="BU66" s="42"/>
      <c r="BV66" s="42"/>
      <c r="BW66" s="42"/>
    </row>
    <row r="67" spans="1:75" s="43" customFormat="1" ht="48" customHeight="1" x14ac:dyDescent="0.25">
      <c r="A67" s="101">
        <v>61</v>
      </c>
      <c r="B67" s="118" t="s">
        <v>115</v>
      </c>
      <c r="C67" s="103"/>
      <c r="D67" s="119">
        <v>0</v>
      </c>
      <c r="E67" s="119">
        <v>1</v>
      </c>
      <c r="F67" s="106">
        <f t="shared" si="1"/>
        <v>1</v>
      </c>
      <c r="G67" s="119">
        <v>0</v>
      </c>
      <c r="H67" s="107"/>
      <c r="I67" s="107"/>
      <c r="J67" s="107"/>
      <c r="K67" s="107"/>
      <c r="L67" s="107"/>
      <c r="M67" s="107"/>
      <c r="N67" s="107">
        <v>1</v>
      </c>
      <c r="O67" s="107"/>
      <c r="P67" s="103"/>
      <c r="Q67" s="103"/>
      <c r="R67" s="108"/>
      <c r="S67" s="119"/>
      <c r="T67" s="120">
        <v>0</v>
      </c>
      <c r="U67" s="120">
        <v>0</v>
      </c>
      <c r="V67" s="137">
        <v>20000</v>
      </c>
      <c r="W67" s="112">
        <f t="shared" si="2"/>
        <v>20000</v>
      </c>
      <c r="X67" s="113">
        <f t="shared" si="3"/>
        <v>0</v>
      </c>
      <c r="Y67" s="113">
        <f t="shared" si="4"/>
        <v>0</v>
      </c>
      <c r="Z67" s="113">
        <f t="shared" si="14"/>
        <v>0</v>
      </c>
      <c r="AA67" s="113">
        <f t="shared" si="5"/>
        <v>0</v>
      </c>
      <c r="AB67" s="113">
        <f t="shared" si="6"/>
        <v>0</v>
      </c>
      <c r="AC67" s="113">
        <f t="shared" si="7"/>
        <v>0</v>
      </c>
      <c r="AD67" s="113">
        <f t="shared" si="8"/>
        <v>0</v>
      </c>
      <c r="AE67" s="113">
        <v>20000</v>
      </c>
      <c r="AF67" s="113">
        <f t="shared" si="10"/>
        <v>0</v>
      </c>
      <c r="AG67" s="113">
        <f t="shared" si="11"/>
        <v>0</v>
      </c>
      <c r="AH67" s="113">
        <f t="shared" si="12"/>
        <v>0</v>
      </c>
      <c r="AI67" s="113">
        <f t="shared" si="13"/>
        <v>0</v>
      </c>
      <c r="AJ67" s="122">
        <f>Z67</f>
        <v>0</v>
      </c>
      <c r="AK67" s="139">
        <v>0</v>
      </c>
      <c r="AL67" s="138"/>
      <c r="AM67" s="139">
        <v>0</v>
      </c>
      <c r="AN67" s="115"/>
      <c r="AO67" s="115"/>
      <c r="AP67" s="115"/>
      <c r="AQ67" s="115">
        <v>0</v>
      </c>
      <c r="AR67" s="115">
        <v>0</v>
      </c>
      <c r="AS67" s="115">
        <v>1</v>
      </c>
      <c r="AT67" s="116">
        <v>19575</v>
      </c>
      <c r="AU67" s="123"/>
      <c r="AV67" s="69"/>
      <c r="AW67" s="164">
        <f>AT71/W71*100</f>
        <v>87.351500750589764</v>
      </c>
      <c r="AX67" s="73"/>
      <c r="AY67" s="48"/>
      <c r="AZ67" s="49"/>
      <c r="BD67" s="40"/>
      <c r="BE67" s="40"/>
      <c r="BF67" s="40"/>
      <c r="BG67" s="40"/>
      <c r="BH67" s="40"/>
      <c r="BI67" s="40"/>
      <c r="BJ67" s="40"/>
      <c r="BK67" s="40"/>
      <c r="BL67" s="40"/>
      <c r="BM67" s="40"/>
      <c r="BN67" s="40"/>
      <c r="BO67" s="40"/>
      <c r="BP67" s="38"/>
      <c r="BQ67" s="41"/>
      <c r="BR67" s="42"/>
      <c r="BS67" s="42"/>
      <c r="BT67" s="42"/>
      <c r="BU67" s="42"/>
      <c r="BV67" s="42"/>
      <c r="BW67" s="42"/>
    </row>
    <row r="68" spans="1:75" s="43" customFormat="1" ht="41.25" customHeight="1" x14ac:dyDescent="0.25">
      <c r="A68" s="101">
        <v>62</v>
      </c>
      <c r="B68" s="118" t="s">
        <v>116</v>
      </c>
      <c r="C68" s="103"/>
      <c r="D68" s="119">
        <v>0</v>
      </c>
      <c r="E68" s="119">
        <v>1</v>
      </c>
      <c r="F68" s="106">
        <f t="shared" si="1"/>
        <v>1</v>
      </c>
      <c r="G68" s="119">
        <v>0</v>
      </c>
      <c r="H68" s="107"/>
      <c r="I68" s="107"/>
      <c r="J68" s="107"/>
      <c r="K68" s="107"/>
      <c r="L68" s="107">
        <v>1</v>
      </c>
      <c r="M68" s="107"/>
      <c r="N68" s="107"/>
      <c r="O68" s="107"/>
      <c r="P68" s="103"/>
      <c r="Q68" s="103"/>
      <c r="R68" s="108"/>
      <c r="S68" s="119"/>
      <c r="T68" s="120">
        <v>0</v>
      </c>
      <c r="U68" s="120">
        <v>0</v>
      </c>
      <c r="V68" s="137">
        <v>45000</v>
      </c>
      <c r="W68" s="112">
        <f t="shared" si="2"/>
        <v>45000</v>
      </c>
      <c r="X68" s="113">
        <f t="shared" si="3"/>
        <v>0</v>
      </c>
      <c r="Y68" s="113">
        <f t="shared" si="4"/>
        <v>0</v>
      </c>
      <c r="Z68" s="113">
        <f t="shared" si="14"/>
        <v>0</v>
      </c>
      <c r="AA68" s="113">
        <f t="shared" si="5"/>
        <v>0</v>
      </c>
      <c r="AB68" s="113">
        <f t="shared" si="6"/>
        <v>0</v>
      </c>
      <c r="AC68" s="113">
        <v>45000</v>
      </c>
      <c r="AD68" s="113">
        <f t="shared" si="8"/>
        <v>0</v>
      </c>
      <c r="AE68" s="113">
        <f t="shared" si="9"/>
        <v>0</v>
      </c>
      <c r="AF68" s="113">
        <f t="shared" si="10"/>
        <v>0</v>
      </c>
      <c r="AG68" s="113">
        <f t="shared" si="11"/>
        <v>0</v>
      </c>
      <c r="AH68" s="113">
        <f t="shared" si="12"/>
        <v>0</v>
      </c>
      <c r="AI68" s="113">
        <f t="shared" si="13"/>
        <v>0</v>
      </c>
      <c r="AJ68" s="122">
        <f>Z68</f>
        <v>0</v>
      </c>
      <c r="AK68" s="139">
        <v>0</v>
      </c>
      <c r="AL68" s="139">
        <v>0</v>
      </c>
      <c r="AM68" s="139"/>
      <c r="AN68" s="115"/>
      <c r="AO68" s="115"/>
      <c r="AP68" s="115">
        <v>0</v>
      </c>
      <c r="AQ68" s="115"/>
      <c r="AR68" s="115"/>
      <c r="AS68" s="115">
        <v>1</v>
      </c>
      <c r="AT68" s="116">
        <v>45000</v>
      </c>
      <c r="AU68" s="123"/>
      <c r="AV68" s="69"/>
      <c r="AW68" s="70"/>
      <c r="AX68" s="158"/>
      <c r="AY68" s="48"/>
      <c r="AZ68" s="49"/>
      <c r="BD68" s="40"/>
      <c r="BE68" s="40"/>
      <c r="BF68" s="40"/>
      <c r="BG68" s="40"/>
      <c r="BH68" s="40"/>
      <c r="BI68" s="40"/>
      <c r="BJ68" s="40"/>
      <c r="BK68" s="40"/>
      <c r="BL68" s="40"/>
      <c r="BM68" s="40"/>
      <c r="BN68" s="40"/>
      <c r="BO68" s="40"/>
      <c r="BP68" s="38"/>
      <c r="BQ68" s="41"/>
      <c r="BR68" s="42"/>
      <c r="BS68" s="42"/>
      <c r="BT68" s="42"/>
      <c r="BU68" s="42"/>
      <c r="BV68" s="42"/>
      <c r="BW68" s="42"/>
    </row>
    <row r="69" spans="1:75" s="43" customFormat="1" ht="48.75" customHeight="1" x14ac:dyDescent="0.25">
      <c r="A69" s="101">
        <v>63</v>
      </c>
      <c r="B69" s="118" t="s">
        <v>117</v>
      </c>
      <c r="C69" s="103"/>
      <c r="D69" s="119">
        <v>0</v>
      </c>
      <c r="E69" s="119">
        <v>1</v>
      </c>
      <c r="F69" s="106">
        <f t="shared" ref="F69" si="17">SUM(D69:E69)</f>
        <v>1</v>
      </c>
      <c r="G69" s="140">
        <v>1</v>
      </c>
      <c r="H69" s="107"/>
      <c r="I69" s="107"/>
      <c r="J69" s="107"/>
      <c r="K69" s="107"/>
      <c r="L69" s="107"/>
      <c r="M69" s="107"/>
      <c r="N69" s="107"/>
      <c r="O69" s="107"/>
      <c r="P69" s="103"/>
      <c r="Q69" s="103"/>
      <c r="R69" s="108"/>
      <c r="S69" s="140"/>
      <c r="T69" s="141">
        <v>25562.5</v>
      </c>
      <c r="U69" s="120">
        <v>0</v>
      </c>
      <c r="V69" s="142">
        <v>22000</v>
      </c>
      <c r="W69" s="112">
        <f t="shared" ref="W69" si="18">SUM(U69:V69)</f>
        <v>22000</v>
      </c>
      <c r="X69" s="142">
        <v>22000</v>
      </c>
      <c r="Y69" s="113">
        <f t="shared" ref="Y69" si="19">H69</f>
        <v>0</v>
      </c>
      <c r="Z69" s="113">
        <f t="shared" ref="Z69" si="20">I69</f>
        <v>0</v>
      </c>
      <c r="AA69" s="113">
        <f t="shared" ref="AA69" si="21">J69</f>
        <v>0</v>
      </c>
      <c r="AB69" s="113">
        <f t="shared" ref="AB69" si="22">K69</f>
        <v>0</v>
      </c>
      <c r="AC69" s="113">
        <f t="shared" ref="AC69" si="23">L69</f>
        <v>0</v>
      </c>
      <c r="AD69" s="113">
        <f t="shared" ref="AD69" si="24">M69</f>
        <v>0</v>
      </c>
      <c r="AE69" s="113">
        <f t="shared" ref="AE69" si="25">N69</f>
        <v>0</v>
      </c>
      <c r="AF69" s="113">
        <f t="shared" ref="AF69" si="26">O69</f>
        <v>0</v>
      </c>
      <c r="AG69" s="113">
        <f t="shared" ref="AG69" si="27">P69</f>
        <v>0</v>
      </c>
      <c r="AH69" s="113">
        <f t="shared" ref="AH69" si="28">Q69</f>
        <v>0</v>
      </c>
      <c r="AI69" s="113">
        <f t="shared" ref="AI69" si="29">R69</f>
        <v>0</v>
      </c>
      <c r="AJ69" s="143">
        <f>Z69</f>
        <v>0</v>
      </c>
      <c r="AK69" s="139">
        <v>0</v>
      </c>
      <c r="AL69" s="139">
        <v>0</v>
      </c>
      <c r="AM69" s="139">
        <v>0</v>
      </c>
      <c r="AN69" s="115">
        <v>0</v>
      </c>
      <c r="AO69" s="115">
        <v>0</v>
      </c>
      <c r="AP69" s="115">
        <v>0</v>
      </c>
      <c r="AQ69" s="115">
        <v>0</v>
      </c>
      <c r="AR69" s="115">
        <v>0</v>
      </c>
      <c r="AS69" s="115">
        <v>1</v>
      </c>
      <c r="AT69" s="116">
        <v>22000</v>
      </c>
      <c r="AU69" s="123"/>
      <c r="AV69" s="69"/>
      <c r="AW69" s="70"/>
      <c r="AX69" s="73"/>
      <c r="AY69" s="48"/>
      <c r="AZ69" s="49"/>
      <c r="BD69" s="40"/>
      <c r="BE69" s="40"/>
      <c r="BF69" s="40"/>
      <c r="BG69" s="40"/>
      <c r="BH69" s="40"/>
      <c r="BI69" s="40"/>
      <c r="BJ69" s="40"/>
      <c r="BK69" s="40"/>
      <c r="BL69" s="40"/>
      <c r="BM69" s="40"/>
      <c r="BN69" s="40"/>
      <c r="BO69" s="40"/>
      <c r="BP69" s="38"/>
      <c r="BQ69" s="41"/>
      <c r="BR69" s="42"/>
      <c r="BS69" s="42"/>
      <c r="BT69" s="42"/>
      <c r="BU69" s="42"/>
      <c r="BV69" s="42"/>
      <c r="BW69" s="42"/>
    </row>
    <row r="70" spans="1:75" s="43" customFormat="1" ht="51.75" customHeight="1" x14ac:dyDescent="0.25">
      <c r="A70" s="101">
        <v>64</v>
      </c>
      <c r="B70" s="118" t="s">
        <v>133</v>
      </c>
      <c r="C70" s="103"/>
      <c r="D70" s="119">
        <v>1</v>
      </c>
      <c r="E70" s="119"/>
      <c r="F70" s="106">
        <f t="shared" si="1"/>
        <v>1</v>
      </c>
      <c r="G70" s="140"/>
      <c r="H70" s="107"/>
      <c r="I70" s="107"/>
      <c r="J70" s="107"/>
      <c r="K70" s="107"/>
      <c r="L70" s="107">
        <v>1</v>
      </c>
      <c r="M70" s="107"/>
      <c r="N70" s="107"/>
      <c r="O70" s="107"/>
      <c r="P70" s="103"/>
      <c r="Q70" s="103"/>
      <c r="R70" s="108"/>
      <c r="S70" s="140"/>
      <c r="T70" s="141"/>
      <c r="U70" s="120">
        <v>50000</v>
      </c>
      <c r="V70" s="142"/>
      <c r="W70" s="112">
        <f t="shared" si="2"/>
        <v>50000</v>
      </c>
      <c r="X70" s="113"/>
      <c r="Y70" s="113">
        <f t="shared" si="4"/>
        <v>0</v>
      </c>
      <c r="Z70" s="113">
        <f t="shared" si="14"/>
        <v>0</v>
      </c>
      <c r="AA70" s="113">
        <f t="shared" si="5"/>
        <v>0</v>
      </c>
      <c r="AB70" s="113">
        <f t="shared" si="6"/>
        <v>0</v>
      </c>
      <c r="AC70" s="113">
        <v>50000</v>
      </c>
      <c r="AD70" s="113">
        <f t="shared" si="8"/>
        <v>0</v>
      </c>
      <c r="AE70" s="113">
        <f t="shared" si="9"/>
        <v>0</v>
      </c>
      <c r="AF70" s="113">
        <f t="shared" si="10"/>
        <v>0</v>
      </c>
      <c r="AG70" s="113">
        <f t="shared" si="11"/>
        <v>0</v>
      </c>
      <c r="AH70" s="113">
        <f t="shared" si="12"/>
        <v>0</v>
      </c>
      <c r="AI70" s="113">
        <f t="shared" si="13"/>
        <v>0</v>
      </c>
      <c r="AJ70" s="143">
        <f>Z70</f>
        <v>0</v>
      </c>
      <c r="AK70" s="139">
        <v>0</v>
      </c>
      <c r="AL70" s="139">
        <v>0</v>
      </c>
      <c r="AM70" s="139">
        <v>0</v>
      </c>
      <c r="AN70" s="115">
        <v>0</v>
      </c>
      <c r="AO70" s="115">
        <v>0</v>
      </c>
      <c r="AP70" s="115">
        <v>0</v>
      </c>
      <c r="AQ70" s="115">
        <v>0</v>
      </c>
      <c r="AR70" s="115">
        <v>0</v>
      </c>
      <c r="AS70" s="115">
        <v>1</v>
      </c>
      <c r="AT70" s="116">
        <v>42500</v>
      </c>
      <c r="AU70" s="123"/>
      <c r="AV70" s="69"/>
      <c r="AW70" s="70"/>
      <c r="AX70" s="73"/>
      <c r="AY70" s="48"/>
      <c r="AZ70" s="49"/>
      <c r="BE70" s="40"/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38"/>
      <c r="BQ70" s="41"/>
      <c r="BR70" s="42"/>
      <c r="BS70" s="42"/>
      <c r="BT70" s="42"/>
      <c r="BU70" s="42"/>
      <c r="BV70" s="42"/>
      <c r="BW70" s="42"/>
    </row>
    <row r="71" spans="1:75" s="43" customFormat="1" ht="39.75" customHeight="1" x14ac:dyDescent="0.25">
      <c r="A71" s="214" t="s">
        <v>27</v>
      </c>
      <c r="B71" s="214"/>
      <c r="C71" s="144">
        <f>SUM(C7:C31)</f>
        <v>9515</v>
      </c>
      <c r="D71" s="145">
        <f t="shared" ref="D71:AU71" si="30">SUM(D7:D70)</f>
        <v>28</v>
      </c>
      <c r="E71" s="145">
        <f t="shared" si="30"/>
        <v>36</v>
      </c>
      <c r="F71" s="145">
        <f t="shared" si="30"/>
        <v>64</v>
      </c>
      <c r="G71" s="145">
        <f t="shared" si="30"/>
        <v>3</v>
      </c>
      <c r="H71" s="145">
        <f t="shared" si="30"/>
        <v>0</v>
      </c>
      <c r="I71" s="145">
        <f t="shared" si="30"/>
        <v>14</v>
      </c>
      <c r="J71" s="145">
        <f t="shared" si="30"/>
        <v>0</v>
      </c>
      <c r="K71" s="145">
        <f t="shared" si="30"/>
        <v>0</v>
      </c>
      <c r="L71" s="145">
        <f t="shared" si="30"/>
        <v>22</v>
      </c>
      <c r="M71" s="145">
        <f t="shared" si="30"/>
        <v>0</v>
      </c>
      <c r="N71" s="145">
        <f t="shared" si="30"/>
        <v>4</v>
      </c>
      <c r="O71" s="145">
        <f t="shared" si="30"/>
        <v>10</v>
      </c>
      <c r="P71" s="145">
        <f t="shared" si="30"/>
        <v>0</v>
      </c>
      <c r="Q71" s="145">
        <f t="shared" si="30"/>
        <v>11</v>
      </c>
      <c r="R71" s="145">
        <f t="shared" si="30"/>
        <v>0</v>
      </c>
      <c r="S71" s="146">
        <f t="shared" si="30"/>
        <v>4450085.51</v>
      </c>
      <c r="T71" s="146">
        <f t="shared" si="30"/>
        <v>3972754.0700000008</v>
      </c>
      <c r="U71" s="146">
        <f t="shared" si="30"/>
        <v>5169000</v>
      </c>
      <c r="V71" s="146">
        <f t="shared" si="30"/>
        <v>1825500</v>
      </c>
      <c r="W71" s="146">
        <f t="shared" si="30"/>
        <v>6994500</v>
      </c>
      <c r="X71" s="146">
        <f t="shared" si="30"/>
        <v>416000</v>
      </c>
      <c r="Y71" s="146">
        <f t="shared" si="30"/>
        <v>0</v>
      </c>
      <c r="Z71" s="146">
        <f t="shared" si="30"/>
        <v>3202000</v>
      </c>
      <c r="AA71" s="146">
        <f t="shared" si="30"/>
        <v>0</v>
      </c>
      <c r="AB71" s="146">
        <f t="shared" si="30"/>
        <v>0</v>
      </c>
      <c r="AC71" s="146">
        <f t="shared" si="30"/>
        <v>1666400</v>
      </c>
      <c r="AD71" s="146">
        <f t="shared" si="30"/>
        <v>0</v>
      </c>
      <c r="AE71" s="146">
        <f t="shared" si="30"/>
        <v>279000</v>
      </c>
      <c r="AF71" s="146">
        <f t="shared" si="30"/>
        <v>875000</v>
      </c>
      <c r="AG71" s="146">
        <f t="shared" si="30"/>
        <v>0</v>
      </c>
      <c r="AH71" s="146">
        <f t="shared" si="30"/>
        <v>556100</v>
      </c>
      <c r="AI71" s="146">
        <f t="shared" si="30"/>
        <v>0</v>
      </c>
      <c r="AJ71" s="145">
        <f t="shared" si="30"/>
        <v>0</v>
      </c>
      <c r="AK71" s="145">
        <f t="shared" si="30"/>
        <v>0</v>
      </c>
      <c r="AL71" s="145">
        <f t="shared" si="30"/>
        <v>0</v>
      </c>
      <c r="AM71" s="145">
        <f t="shared" si="30"/>
        <v>0</v>
      </c>
      <c r="AN71" s="145">
        <f t="shared" si="30"/>
        <v>0</v>
      </c>
      <c r="AO71" s="145">
        <f t="shared" si="30"/>
        <v>0</v>
      </c>
      <c r="AP71" s="145">
        <f t="shared" si="30"/>
        <v>0</v>
      </c>
      <c r="AQ71" s="145">
        <f t="shared" si="30"/>
        <v>0</v>
      </c>
      <c r="AR71" s="145">
        <f t="shared" si="30"/>
        <v>0</v>
      </c>
      <c r="AS71" s="145">
        <f t="shared" si="30"/>
        <v>64</v>
      </c>
      <c r="AT71" s="173">
        <f>SUM(AT7:AT70)</f>
        <v>6109800.7200000007</v>
      </c>
      <c r="AU71" s="147">
        <f t="shared" si="30"/>
        <v>0</v>
      </c>
      <c r="AV71" s="69"/>
      <c r="BE71" s="44"/>
      <c r="BF71" s="45"/>
      <c r="BH71" s="44"/>
      <c r="BI71" s="44"/>
      <c r="BJ71" s="44"/>
      <c r="BK71" s="44"/>
      <c r="BL71" s="44"/>
      <c r="BM71" s="44"/>
      <c r="BN71" s="44"/>
      <c r="BO71" s="44"/>
      <c r="BP71" s="44"/>
      <c r="BQ71" s="44"/>
      <c r="BR71" s="42"/>
      <c r="BS71" s="42"/>
      <c r="BT71" s="42"/>
      <c r="BU71" s="42"/>
      <c r="BV71" s="42"/>
      <c r="BW71" s="42"/>
    </row>
    <row r="72" spans="1:75" s="43" customFormat="1" ht="47.25" customHeight="1" x14ac:dyDescent="0.3">
      <c r="A72" s="97"/>
      <c r="B72" s="7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22"/>
      <c r="AR72" s="3"/>
      <c r="AS72" s="3"/>
      <c r="AT72" s="174" t="s">
        <v>135</v>
      </c>
      <c r="AU72" s="3"/>
      <c r="AV72" s="72"/>
    </row>
    <row r="73" spans="1:75" s="43" customFormat="1" ht="33.75" customHeight="1" x14ac:dyDescent="0.3">
      <c r="A73" s="97"/>
      <c r="B73" s="74" t="s">
        <v>57</v>
      </c>
      <c r="C73" s="4"/>
      <c r="D73" s="4"/>
      <c r="E73" s="4"/>
      <c r="F73" s="4"/>
      <c r="G73" s="4"/>
      <c r="H73" s="4"/>
      <c r="I73" s="3"/>
      <c r="J73" s="3"/>
      <c r="K73" s="3"/>
      <c r="L73" s="3"/>
      <c r="M73" s="3"/>
      <c r="N73" s="3"/>
      <c r="O73" s="3"/>
      <c r="P73" s="3"/>
      <c r="Q73" s="3"/>
      <c r="R73" s="71"/>
      <c r="S73" s="71"/>
      <c r="T73" s="71"/>
      <c r="U73" s="71"/>
      <c r="V73" s="71"/>
      <c r="W73" s="71"/>
      <c r="X73" s="71"/>
      <c r="Y73" s="86" t="s">
        <v>56</v>
      </c>
      <c r="Z73" s="1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148"/>
      <c r="AO73" s="5"/>
      <c r="AP73" s="5"/>
      <c r="AQ73" s="5"/>
      <c r="AR73" s="3"/>
      <c r="AS73" s="162">
        <f>SUM(AJ71:AS71)</f>
        <v>64</v>
      </c>
      <c r="AT73" s="175"/>
      <c r="AU73" s="3"/>
      <c r="AV73" s="72"/>
      <c r="BD73" s="163"/>
    </row>
    <row r="74" spans="1:75" s="43" customFormat="1" ht="21" customHeight="1" x14ac:dyDescent="0.3">
      <c r="A74" s="97"/>
      <c r="B74" s="4" t="s">
        <v>47</v>
      </c>
      <c r="C74" s="4"/>
      <c r="D74" s="4"/>
      <c r="E74" s="4"/>
      <c r="F74" s="4"/>
      <c r="G74" s="4"/>
      <c r="H74" s="4" t="s">
        <v>54</v>
      </c>
      <c r="I74" s="4"/>
      <c r="J74" s="4"/>
      <c r="K74" s="4"/>
      <c r="L74" s="71"/>
      <c r="M74" s="71"/>
      <c r="N74" s="3"/>
      <c r="O74" s="3"/>
      <c r="P74" s="3"/>
      <c r="Q74" s="3"/>
      <c r="R74" s="71"/>
      <c r="S74" s="162">
        <f>SUM(G71:R71)</f>
        <v>64</v>
      </c>
      <c r="T74" s="71"/>
      <c r="U74" s="76">
        <f>SUM(U71:V71)</f>
        <v>6994500</v>
      </c>
      <c r="V74" s="71"/>
      <c r="W74" s="71"/>
      <c r="X74" s="71"/>
      <c r="Y74" s="6" t="s">
        <v>36</v>
      </c>
      <c r="Z74" s="7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3"/>
      <c r="AS74" s="71"/>
      <c r="AT74" s="174"/>
      <c r="AU74" s="3"/>
      <c r="AV74" s="72"/>
    </row>
    <row r="75" spans="1:75" s="43" customFormat="1" ht="21.75" customHeight="1" x14ac:dyDescent="0.3">
      <c r="A75" s="97"/>
      <c r="B75" s="4" t="s">
        <v>48</v>
      </c>
      <c r="C75" s="4"/>
      <c r="D75" s="4"/>
      <c r="E75" s="4"/>
      <c r="F75" s="4"/>
      <c r="G75" s="4"/>
      <c r="H75" s="4" t="s">
        <v>55</v>
      </c>
      <c r="I75" s="4"/>
      <c r="J75" s="4"/>
      <c r="K75" s="4"/>
      <c r="L75" s="71"/>
      <c r="M75" s="71"/>
      <c r="N75" s="3"/>
      <c r="O75" s="22"/>
      <c r="P75" s="3"/>
      <c r="Q75" s="3"/>
      <c r="R75" s="71"/>
      <c r="S75" s="71"/>
      <c r="T75" s="71"/>
      <c r="U75" s="76">
        <f>SUM(X71:AI71)</f>
        <v>6994500</v>
      </c>
      <c r="V75" s="71"/>
      <c r="W75" s="71"/>
      <c r="X75" s="71"/>
      <c r="Y75" s="8" t="s">
        <v>42</v>
      </c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9"/>
      <c r="AS75" s="71"/>
      <c r="AT75" s="174"/>
      <c r="AU75" s="3"/>
      <c r="AV75" s="72"/>
      <c r="BG75" s="43" t="s">
        <v>128</v>
      </c>
    </row>
    <row r="76" spans="1:75" s="43" customFormat="1" ht="21.75" customHeight="1" x14ac:dyDescent="0.3">
      <c r="A76" s="97"/>
      <c r="B76" s="4" t="s">
        <v>49</v>
      </c>
      <c r="C76" s="4"/>
      <c r="D76" s="4"/>
      <c r="E76" s="4"/>
      <c r="F76" s="4"/>
      <c r="G76" s="4"/>
      <c r="H76" s="75" t="s">
        <v>37</v>
      </c>
      <c r="I76" s="10"/>
      <c r="J76" s="10"/>
      <c r="K76" s="10"/>
      <c r="L76" s="71"/>
      <c r="M76" s="71"/>
      <c r="N76" s="3"/>
      <c r="O76" s="3"/>
      <c r="P76" s="3"/>
      <c r="Q76" s="3"/>
      <c r="R76" s="71"/>
      <c r="S76" s="71"/>
      <c r="T76" s="71"/>
      <c r="U76" s="71"/>
      <c r="V76" s="76"/>
      <c r="W76" s="71"/>
      <c r="X76" s="71"/>
      <c r="Y76" s="11" t="s">
        <v>23</v>
      </c>
      <c r="Z76" s="12"/>
      <c r="AA76" s="13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3"/>
      <c r="AS76" s="71"/>
      <c r="AT76" s="175"/>
      <c r="AU76" s="3"/>
      <c r="AV76" s="72"/>
    </row>
    <row r="77" spans="1:75" s="43" customFormat="1" ht="21.75" customHeight="1" x14ac:dyDescent="0.3">
      <c r="A77" s="97"/>
      <c r="B77" s="4" t="s">
        <v>58</v>
      </c>
      <c r="C77" s="4"/>
      <c r="D77" s="4"/>
      <c r="E77" s="4"/>
      <c r="F77" s="4"/>
      <c r="G77" s="4"/>
      <c r="H77" s="217" t="s">
        <v>59</v>
      </c>
      <c r="I77" s="217"/>
      <c r="J77" s="217"/>
      <c r="K77" s="217"/>
      <c r="L77" s="217"/>
      <c r="M77" s="217"/>
      <c r="N77" s="217"/>
      <c r="O77" s="217"/>
      <c r="P77" s="3"/>
      <c r="Q77" s="3"/>
      <c r="R77" s="71"/>
      <c r="S77" s="71"/>
      <c r="T77" s="71"/>
      <c r="U77" s="76">
        <f>U75-AT71</f>
        <v>884699.27999999933</v>
      </c>
      <c r="V77" s="77"/>
      <c r="W77" s="71"/>
      <c r="X77" s="71"/>
      <c r="Y77" s="6" t="s">
        <v>33</v>
      </c>
      <c r="Z77" s="14"/>
      <c r="AA77" s="14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3"/>
      <c r="AS77" s="71"/>
      <c r="AT77" s="174"/>
      <c r="AU77" s="3"/>
      <c r="AV77" s="72"/>
      <c r="AW77" s="70"/>
      <c r="AX77" s="73"/>
      <c r="AY77" s="48"/>
      <c r="AZ77" s="49"/>
    </row>
    <row r="78" spans="1:75" s="43" customFormat="1" ht="21.75" customHeight="1" x14ac:dyDescent="0.3">
      <c r="A78" s="97"/>
      <c r="B78" s="4" t="s">
        <v>50</v>
      </c>
      <c r="C78" s="4"/>
      <c r="D78" s="4"/>
      <c r="E78" s="4"/>
      <c r="F78" s="4"/>
      <c r="G78" s="4"/>
      <c r="H78" s="4"/>
      <c r="I78" s="71"/>
      <c r="J78" s="71"/>
      <c r="K78" s="71"/>
      <c r="L78" s="71"/>
      <c r="M78" s="71"/>
      <c r="N78" s="3"/>
      <c r="O78" s="3"/>
      <c r="P78" s="3"/>
      <c r="Q78" s="3"/>
      <c r="R78" s="71"/>
      <c r="S78" s="71"/>
      <c r="T78" s="71"/>
      <c r="U78" s="71"/>
      <c r="V78" s="23"/>
      <c r="W78" s="71"/>
      <c r="X78" s="71"/>
      <c r="Y78" s="8" t="s">
        <v>34</v>
      </c>
      <c r="Z78" s="15"/>
      <c r="AA78" s="1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3"/>
      <c r="AS78" s="71"/>
      <c r="AT78" s="174"/>
      <c r="AU78" s="3"/>
      <c r="AV78" s="72"/>
      <c r="AW78" s="70"/>
      <c r="AX78" s="73"/>
      <c r="AY78" s="48"/>
      <c r="AZ78" s="49"/>
    </row>
    <row r="79" spans="1:75" s="43" customFormat="1" ht="21.75" customHeight="1" x14ac:dyDescent="0.3">
      <c r="A79" s="97"/>
      <c r="B79" s="4" t="s">
        <v>51</v>
      </c>
      <c r="C79" s="4"/>
      <c r="D79" s="4"/>
      <c r="E79" s="4"/>
      <c r="F79" s="4"/>
      <c r="G79" s="4"/>
      <c r="H79" s="4"/>
      <c r="I79" s="71"/>
      <c r="J79" s="71"/>
      <c r="K79" s="71"/>
      <c r="L79" s="71"/>
      <c r="M79" s="71"/>
      <c r="N79" s="3"/>
      <c r="O79" s="3"/>
      <c r="P79" s="3"/>
      <c r="Q79" s="3"/>
      <c r="R79" s="71"/>
      <c r="S79" s="71"/>
      <c r="T79" s="71"/>
      <c r="U79" s="71"/>
      <c r="V79" s="71"/>
      <c r="W79" s="71"/>
      <c r="X79" s="71"/>
      <c r="Y79" s="4" t="s">
        <v>35</v>
      </c>
      <c r="Z79" s="7"/>
      <c r="AA79" s="7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3"/>
      <c r="AS79" s="71"/>
      <c r="AT79" s="174"/>
      <c r="AU79" s="3"/>
      <c r="AV79" s="72"/>
      <c r="AW79" s="70"/>
      <c r="AX79" s="73"/>
      <c r="AY79" s="48"/>
      <c r="AZ79" s="49"/>
    </row>
    <row r="80" spans="1:75" s="43" customFormat="1" ht="21.75" customHeight="1" x14ac:dyDescent="0.3">
      <c r="A80" s="97"/>
      <c r="B80" s="4" t="s">
        <v>52</v>
      </c>
      <c r="C80" s="4"/>
      <c r="D80" s="4"/>
      <c r="E80" s="4"/>
      <c r="F80" s="4"/>
      <c r="G80" s="4"/>
      <c r="H80" s="4"/>
      <c r="I80" s="71"/>
      <c r="J80" s="71"/>
      <c r="K80" s="71"/>
      <c r="L80" s="71"/>
      <c r="M80" s="71"/>
      <c r="N80" s="3"/>
      <c r="O80" s="3"/>
      <c r="P80" s="3"/>
      <c r="Q80" s="3"/>
      <c r="R80" s="71"/>
      <c r="S80" s="71"/>
      <c r="T80" s="71"/>
      <c r="U80" s="71"/>
      <c r="V80" s="76">
        <f>V77-V78</f>
        <v>0</v>
      </c>
      <c r="W80" s="71"/>
      <c r="X80" s="71"/>
      <c r="Y80" s="4" t="s">
        <v>24</v>
      </c>
      <c r="Z80" s="16"/>
      <c r="AA80" s="16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 t="s">
        <v>128</v>
      </c>
      <c r="AR80" s="3"/>
      <c r="AS80" s="71"/>
      <c r="AT80" s="174"/>
      <c r="AU80" s="3"/>
      <c r="AV80" s="72"/>
      <c r="AW80" s="70"/>
      <c r="AX80" s="73"/>
      <c r="AY80" s="48"/>
      <c r="AZ80" s="49"/>
    </row>
    <row r="81" spans="1:52" s="43" customFormat="1" ht="21.75" customHeight="1" x14ac:dyDescent="0.3">
      <c r="A81" s="97"/>
      <c r="B81" s="4" t="s">
        <v>53</v>
      </c>
      <c r="C81" s="4"/>
      <c r="D81" s="4"/>
      <c r="E81" s="4"/>
      <c r="F81" s="4"/>
      <c r="G81" s="4"/>
      <c r="H81" s="4"/>
      <c r="I81" s="71"/>
      <c r="J81" s="71"/>
      <c r="K81" s="71"/>
      <c r="L81" s="71"/>
      <c r="M81" s="71"/>
      <c r="N81" s="3"/>
      <c r="O81" s="3"/>
      <c r="P81" s="3"/>
      <c r="Q81" s="3"/>
      <c r="R81" s="71"/>
      <c r="S81" s="71"/>
      <c r="T81" s="71"/>
      <c r="U81" s="71"/>
      <c r="V81" s="71"/>
      <c r="W81" s="71"/>
      <c r="X81" s="71"/>
      <c r="Y81" s="4" t="s">
        <v>25</v>
      </c>
      <c r="Z81" s="12"/>
      <c r="AA81" s="12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3"/>
      <c r="AS81" s="71"/>
      <c r="AT81" s="174"/>
      <c r="AU81" s="3"/>
      <c r="AV81" s="72"/>
      <c r="AW81" s="70"/>
      <c r="AX81" s="73"/>
      <c r="AY81" s="48"/>
      <c r="AZ81" s="49"/>
    </row>
    <row r="82" spans="1:52" s="43" customFormat="1" ht="21.75" customHeight="1" x14ac:dyDescent="0.3">
      <c r="A82" s="97"/>
      <c r="B82" s="4"/>
      <c r="C82" s="4"/>
      <c r="D82" s="4"/>
      <c r="E82" s="4"/>
      <c r="F82" s="4"/>
      <c r="G82" s="4"/>
      <c r="H82" s="4"/>
      <c r="I82" s="71"/>
      <c r="J82" s="71"/>
      <c r="K82" s="71"/>
      <c r="L82" s="71"/>
      <c r="M82" s="71"/>
      <c r="N82" s="3"/>
      <c r="O82" s="3"/>
      <c r="P82" s="3"/>
      <c r="Q82" s="3"/>
      <c r="R82" s="17"/>
      <c r="S82" s="17"/>
      <c r="T82" s="17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71"/>
      <c r="AM82" s="71"/>
      <c r="AN82" s="71"/>
      <c r="AO82" s="71"/>
      <c r="AP82" s="71"/>
      <c r="AQ82" s="71"/>
      <c r="AR82" s="71"/>
      <c r="AS82" s="3"/>
      <c r="AT82" s="174"/>
      <c r="AU82" s="3"/>
      <c r="AV82" s="72"/>
      <c r="AW82" s="70"/>
      <c r="AX82" s="73"/>
      <c r="AY82" s="48"/>
      <c r="AZ82" s="49"/>
    </row>
    <row r="83" spans="1:52" s="43" customFormat="1" ht="21.75" customHeight="1" x14ac:dyDescent="0.3">
      <c r="A83" s="97"/>
      <c r="B83" s="4"/>
      <c r="C83" s="4"/>
      <c r="D83" s="4"/>
      <c r="E83" s="170">
        <f>SUM(D7:D70)</f>
        <v>28</v>
      </c>
      <c r="F83" s="4"/>
      <c r="G83" s="4"/>
      <c r="H83" s="4"/>
      <c r="I83" s="71"/>
      <c r="J83" s="71"/>
      <c r="K83" s="71"/>
      <c r="L83" s="71"/>
      <c r="M83" s="71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226"/>
      <c r="Z83" s="226"/>
      <c r="AA83" s="2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174"/>
      <c r="AU83" s="3"/>
      <c r="AV83" s="72"/>
      <c r="AW83" s="70"/>
      <c r="AX83" s="73"/>
      <c r="AY83" s="48"/>
      <c r="AZ83" s="49"/>
    </row>
    <row r="84" spans="1:52" s="43" customFormat="1" ht="21.75" customHeight="1" x14ac:dyDescent="0.3">
      <c r="A84" s="97"/>
      <c r="B84" s="75"/>
      <c r="C84" s="10"/>
      <c r="D84" s="10"/>
      <c r="E84" s="10"/>
      <c r="F84" s="10"/>
      <c r="G84" s="4"/>
      <c r="H84" s="4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18"/>
      <c r="Z84" s="18"/>
      <c r="AA84" s="2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174"/>
      <c r="AU84" s="3"/>
      <c r="AV84" s="72"/>
      <c r="AW84" s="70"/>
      <c r="AX84" s="73"/>
      <c r="AY84" s="48"/>
      <c r="AZ84" s="49"/>
    </row>
    <row r="85" spans="1:52" s="43" customFormat="1" ht="21.75" customHeight="1" x14ac:dyDescent="0.3">
      <c r="A85" s="97"/>
      <c r="B85" s="217"/>
      <c r="C85" s="217"/>
      <c r="D85" s="217"/>
      <c r="E85" s="217"/>
      <c r="F85" s="10"/>
      <c r="G85" s="4"/>
      <c r="H85" s="4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71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174"/>
      <c r="AU85" s="3"/>
      <c r="AV85" s="72"/>
      <c r="AW85" s="70"/>
      <c r="AX85" s="73"/>
      <c r="AY85" s="48"/>
      <c r="AZ85" s="49"/>
    </row>
    <row r="86" spans="1:52" s="43" customFormat="1" ht="21.75" customHeight="1" x14ac:dyDescent="0.3">
      <c r="A86" s="97"/>
      <c r="B86" s="227"/>
      <c r="C86" s="227"/>
      <c r="D86" s="227"/>
      <c r="E86" s="227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174"/>
      <c r="AU86" s="3"/>
      <c r="AV86" s="72"/>
      <c r="AW86" s="70"/>
      <c r="AX86" s="73"/>
      <c r="AY86" s="48"/>
      <c r="AZ86" s="49"/>
    </row>
    <row r="87" spans="1:52" s="43" customFormat="1" ht="21.75" customHeight="1" x14ac:dyDescent="0.3">
      <c r="A87" s="97"/>
      <c r="B87" s="71"/>
      <c r="C87" s="71"/>
      <c r="D87" s="71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71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174"/>
      <c r="AU87" s="3"/>
      <c r="AV87" s="72"/>
      <c r="AW87" s="70"/>
      <c r="AX87" s="73"/>
      <c r="AY87" s="48"/>
      <c r="AZ87" s="49"/>
    </row>
    <row r="88" spans="1:52" s="43" customFormat="1" ht="21.75" customHeight="1" x14ac:dyDescent="0.3">
      <c r="A88" s="97"/>
      <c r="B88" s="71"/>
      <c r="C88" s="71"/>
      <c r="D88" s="71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174"/>
      <c r="AU88" s="3"/>
      <c r="AV88" s="204"/>
      <c r="AW88" s="204"/>
      <c r="AX88" s="204"/>
      <c r="AY88" s="51"/>
    </row>
    <row r="89" spans="1:52" s="43" customFormat="1" ht="21.75" customHeight="1" x14ac:dyDescent="0.3">
      <c r="A89" s="97"/>
      <c r="B89" s="215"/>
      <c r="C89" s="215"/>
      <c r="D89" s="215"/>
      <c r="E89" s="215"/>
      <c r="F89" s="78"/>
      <c r="G89" s="216"/>
      <c r="H89" s="216"/>
      <c r="I89" s="216"/>
      <c r="J89" s="216"/>
      <c r="K89" s="216"/>
      <c r="L89" s="216"/>
      <c r="M89" s="216"/>
      <c r="N89" s="2"/>
      <c r="O89" s="2"/>
      <c r="P89" s="2"/>
      <c r="Q89" s="2"/>
      <c r="R89" s="2"/>
      <c r="S89" s="2"/>
      <c r="T89" s="2"/>
      <c r="U89" s="2"/>
      <c r="V89" s="2"/>
      <c r="W89" s="2"/>
      <c r="X89" s="3"/>
      <c r="Y89" s="71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174"/>
      <c r="AU89" s="3"/>
      <c r="AV89" s="79"/>
      <c r="AW89" s="80"/>
      <c r="AX89" s="80"/>
      <c r="AY89" s="51"/>
    </row>
    <row r="90" spans="1:52" s="43" customFormat="1" ht="21.75" customHeight="1" x14ac:dyDescent="0.3">
      <c r="A90" s="97"/>
      <c r="B90" s="227"/>
      <c r="C90" s="227"/>
      <c r="D90" s="227"/>
      <c r="E90" s="227"/>
      <c r="F90" s="81"/>
      <c r="G90" s="71"/>
      <c r="H90" s="82"/>
      <c r="I90" s="82"/>
      <c r="J90" s="82"/>
      <c r="K90" s="82"/>
      <c r="L90" s="82"/>
      <c r="M90" s="82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174"/>
      <c r="AU90" s="3"/>
      <c r="AV90" s="204"/>
      <c r="AW90" s="204"/>
      <c r="AX90" s="204"/>
      <c r="AY90" s="51"/>
    </row>
    <row r="91" spans="1:52" s="43" customFormat="1" ht="21.75" customHeight="1" x14ac:dyDescent="0.3">
      <c r="A91" s="97"/>
      <c r="B91" s="227"/>
      <c r="C91" s="227"/>
      <c r="D91" s="227"/>
      <c r="E91" s="227"/>
      <c r="F91" s="81"/>
      <c r="G91" s="216"/>
      <c r="H91" s="216"/>
      <c r="I91" s="216"/>
      <c r="J91" s="216"/>
      <c r="K91" s="216"/>
      <c r="L91" s="216"/>
      <c r="M91" s="216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174"/>
      <c r="AU91" s="3"/>
      <c r="AV91" s="204"/>
      <c r="AW91" s="204"/>
      <c r="AX91" s="204"/>
      <c r="AY91" s="51"/>
    </row>
    <row r="92" spans="1:52" s="43" customFormat="1" ht="47.25" customHeight="1" x14ac:dyDescent="0.3">
      <c r="A92" s="97"/>
      <c r="B92" s="215"/>
      <c r="C92" s="215"/>
      <c r="D92" s="215"/>
      <c r="E92" s="215"/>
      <c r="F92" s="78"/>
      <c r="G92" s="71"/>
      <c r="H92" s="71"/>
      <c r="I92" s="71"/>
      <c r="J92" s="71"/>
      <c r="K92" s="71"/>
      <c r="L92" s="71"/>
      <c r="M92" s="7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174"/>
      <c r="AU92" s="3"/>
      <c r="AV92" s="204"/>
      <c r="AW92" s="204"/>
      <c r="AX92" s="204"/>
      <c r="AY92" s="51"/>
    </row>
    <row r="93" spans="1:52" s="43" customFormat="1" ht="47.25" customHeight="1" x14ac:dyDescent="0.3">
      <c r="A93" s="98"/>
      <c r="B93" s="229"/>
      <c r="C93" s="229"/>
      <c r="D93" s="229"/>
      <c r="E93" s="53"/>
      <c r="F93" s="53"/>
      <c r="G93" s="47"/>
      <c r="H93" s="47"/>
      <c r="I93" s="47"/>
      <c r="J93" s="47"/>
      <c r="K93" s="47"/>
      <c r="L93" s="47"/>
      <c r="M93" s="47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176"/>
      <c r="AU93" s="47"/>
      <c r="AV93" s="52"/>
    </row>
    <row r="94" spans="1:52" s="43" customFormat="1" ht="47.25" customHeight="1" x14ac:dyDescent="0.3">
      <c r="A94" s="98"/>
      <c r="B94" s="228"/>
      <c r="C94" s="228"/>
      <c r="D94" s="228"/>
      <c r="E94" s="53"/>
      <c r="F94" s="53"/>
      <c r="G94" s="47"/>
      <c r="H94" s="47"/>
      <c r="I94" s="47"/>
      <c r="J94" s="47"/>
      <c r="K94" s="47"/>
      <c r="L94" s="47"/>
      <c r="M94" s="47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176"/>
      <c r="AU94" s="47"/>
      <c r="AV94" s="52"/>
    </row>
    <row r="95" spans="1:52" s="43" customFormat="1" ht="47.25" customHeight="1" x14ac:dyDescent="0.3">
      <c r="A95" s="98"/>
      <c r="B95" s="225"/>
      <c r="C95" s="225"/>
      <c r="D95" s="225"/>
      <c r="E95" s="53"/>
      <c r="F95" s="53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176"/>
      <c r="AU95" s="47"/>
      <c r="AV95" s="52"/>
    </row>
    <row r="96" spans="1:52" s="43" customFormat="1" ht="47.25" customHeight="1" x14ac:dyDescent="0.3">
      <c r="A96" s="98"/>
      <c r="B96" s="1"/>
      <c r="C96" s="53"/>
      <c r="D96" s="53"/>
      <c r="E96" s="53"/>
      <c r="F96" s="53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176"/>
      <c r="AU96" s="47"/>
      <c r="AV96" s="52"/>
    </row>
    <row r="97" spans="1:69" s="43" customFormat="1" ht="47.25" customHeight="1" x14ac:dyDescent="0.3">
      <c r="A97" s="98"/>
      <c r="B97" s="1"/>
      <c r="C97" s="53"/>
      <c r="D97" s="53"/>
      <c r="E97" s="53"/>
      <c r="F97" s="53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176"/>
      <c r="AU97" s="47"/>
      <c r="AV97" s="52"/>
    </row>
    <row r="98" spans="1:69" ht="47.25" customHeight="1" x14ac:dyDescent="0.25">
      <c r="A98" s="99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  <c r="AM98" s="54"/>
      <c r="AN98" s="54"/>
      <c r="AO98" s="54"/>
      <c r="AP98" s="54"/>
      <c r="AQ98" s="54"/>
      <c r="AR98" s="54"/>
      <c r="AS98" s="54"/>
      <c r="AT98" s="177"/>
      <c r="AU98" s="47"/>
      <c r="AV98" s="52"/>
      <c r="AW98" s="43"/>
      <c r="AX98" s="43"/>
      <c r="AY98" s="43"/>
      <c r="AZ98" s="43"/>
      <c r="BA98" s="43"/>
      <c r="BB98" s="43"/>
      <c r="BC98" s="43"/>
      <c r="BD98" s="43"/>
      <c r="BE98" s="43"/>
      <c r="BF98" s="43"/>
      <c r="BG98" s="43"/>
      <c r="BH98" s="43"/>
      <c r="BI98" s="43"/>
      <c r="BJ98" s="43"/>
      <c r="BK98" s="43"/>
      <c r="BL98" s="43"/>
      <c r="BM98" s="43"/>
      <c r="BN98" s="43"/>
      <c r="BO98" s="43"/>
      <c r="BP98" s="43"/>
      <c r="BQ98" s="43"/>
    </row>
    <row r="99" spans="1:69" ht="47.25" customHeight="1" x14ac:dyDescent="0.25">
      <c r="A99" s="99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  <c r="AL99" s="54"/>
      <c r="AM99" s="54"/>
      <c r="AN99" s="54"/>
      <c r="AO99" s="54"/>
      <c r="AP99" s="54"/>
      <c r="AQ99" s="54"/>
      <c r="AR99" s="54"/>
      <c r="AS99" s="54"/>
      <c r="AT99" s="177"/>
      <c r="AU99" s="47"/>
    </row>
  </sheetData>
  <mergeCells count="40">
    <mergeCell ref="B95:D95"/>
    <mergeCell ref="Y83:Z83"/>
    <mergeCell ref="B86:E86"/>
    <mergeCell ref="AV88:AX88"/>
    <mergeCell ref="AV90:AX90"/>
    <mergeCell ref="AV91:AX91"/>
    <mergeCell ref="B85:E85"/>
    <mergeCell ref="B94:D94"/>
    <mergeCell ref="B90:E90"/>
    <mergeCell ref="B91:E91"/>
    <mergeCell ref="G91:M91"/>
    <mergeCell ref="B92:E92"/>
    <mergeCell ref="B93:D93"/>
    <mergeCell ref="AT1:AU1"/>
    <mergeCell ref="AV92:AX92"/>
    <mergeCell ref="AR5:AR6"/>
    <mergeCell ref="A2:AU2"/>
    <mergeCell ref="AT4:AT6"/>
    <mergeCell ref="AU4:AU6"/>
    <mergeCell ref="AJ5:AJ6"/>
    <mergeCell ref="AS5:AS6"/>
    <mergeCell ref="A71:B71"/>
    <mergeCell ref="B89:E89"/>
    <mergeCell ref="G89:M89"/>
    <mergeCell ref="H77:O77"/>
    <mergeCell ref="AK5:AN5"/>
    <mergeCell ref="A4:A6"/>
    <mergeCell ref="B4:B6"/>
    <mergeCell ref="C4:C6"/>
    <mergeCell ref="D4:R4"/>
    <mergeCell ref="S4:T5"/>
    <mergeCell ref="U4:AI4"/>
    <mergeCell ref="AJ4:AS4"/>
    <mergeCell ref="D5:F5"/>
    <mergeCell ref="G5:R5"/>
    <mergeCell ref="U5:W5"/>
    <mergeCell ref="X5:AI5"/>
    <mergeCell ref="AO5:AO6"/>
    <mergeCell ref="AP5:AP6"/>
    <mergeCell ref="AQ5:AQ6"/>
  </mergeCells>
  <pageMargins left="0.2" right="0.2" top="0" bottom="0" header="0.05" footer="0.05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Full Report</vt:lpstr>
      <vt:lpstr>'Full Report'!Print_Area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Uduwakagamacharige</dc:creator>
  <cp:lastModifiedBy>DEVE01</cp:lastModifiedBy>
  <cp:lastPrinted>2018-08-23T06:21:52Z</cp:lastPrinted>
  <dcterms:created xsi:type="dcterms:W3CDTF">2016-08-11T12:21:37Z</dcterms:created>
  <dcterms:modified xsi:type="dcterms:W3CDTF">2018-08-23T06:22:10Z</dcterms:modified>
</cp:coreProperties>
</file>